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u2\Desktop\"/>
    </mc:Choice>
  </mc:AlternateContent>
  <bookViews>
    <workbookView xWindow="0" yWindow="0" windowWidth="28770" windowHeight="12270"/>
  </bookViews>
  <sheets>
    <sheet name="Лист1" sheetId="1" r:id="rId1"/>
  </sheets>
  <externalReferences>
    <externalReference r:id="rId2"/>
  </externalReferences>
  <definedNames>
    <definedName name="Исполнитель">[1]Справочник!$C$2:$C$14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" i="1" l="1"/>
  <c r="N54" i="1"/>
  <c r="K54" i="1"/>
  <c r="H54" i="1"/>
  <c r="Q53" i="1"/>
  <c r="N53" i="1"/>
  <c r="K53" i="1"/>
  <c r="H53" i="1"/>
  <c r="Q52" i="1"/>
  <c r="N52" i="1"/>
  <c r="K52" i="1"/>
  <c r="H52" i="1"/>
  <c r="Q51" i="1"/>
  <c r="N51" i="1"/>
  <c r="K51" i="1"/>
  <c r="H51" i="1"/>
  <c r="Q50" i="1"/>
  <c r="N50" i="1"/>
  <c r="K50" i="1"/>
  <c r="H50" i="1"/>
  <c r="Q48" i="1"/>
  <c r="N48" i="1"/>
  <c r="K48" i="1"/>
  <c r="H48" i="1"/>
  <c r="Z48" i="1" s="1"/>
  <c r="U48" i="1" s="1"/>
  <c r="Q46" i="1"/>
  <c r="N46" i="1"/>
  <c r="X46" i="1" s="1"/>
  <c r="S46" i="1" s="1"/>
  <c r="K46" i="1"/>
  <c r="H46" i="1"/>
  <c r="Q44" i="1"/>
  <c r="N44" i="1"/>
  <c r="K44" i="1"/>
  <c r="H44" i="1"/>
  <c r="Z44" i="1" s="1"/>
  <c r="U44" i="1" s="1"/>
  <c r="Q43" i="1"/>
  <c r="N43" i="1"/>
  <c r="K43" i="1"/>
  <c r="H43" i="1"/>
  <c r="Z43" i="1" s="1"/>
  <c r="U43" i="1" s="1"/>
  <c r="Q42" i="1"/>
  <c r="N42" i="1"/>
  <c r="K42" i="1"/>
  <c r="H42" i="1"/>
  <c r="Q41" i="1"/>
  <c r="N41" i="1"/>
  <c r="K41" i="1"/>
  <c r="AA41" i="1" s="1"/>
  <c r="V41" i="1" s="1"/>
  <c r="H41" i="1"/>
  <c r="X41" i="1" s="1"/>
  <c r="S41" i="1" s="1"/>
  <c r="Q40" i="1"/>
  <c r="N40" i="1"/>
  <c r="K40" i="1"/>
  <c r="H40" i="1"/>
  <c r="Q38" i="1"/>
  <c r="N38" i="1"/>
  <c r="K38" i="1"/>
  <c r="H38" i="1"/>
  <c r="Q37" i="1"/>
  <c r="N37" i="1"/>
  <c r="K37" i="1"/>
  <c r="H37" i="1"/>
  <c r="Z37" i="1" s="1"/>
  <c r="U37" i="1" s="1"/>
  <c r="Q36" i="1"/>
  <c r="N36" i="1"/>
  <c r="X36" i="1" s="1"/>
  <c r="S36" i="1" s="1"/>
  <c r="K36" i="1"/>
  <c r="H36" i="1"/>
  <c r="Q35" i="1"/>
  <c r="N35" i="1"/>
  <c r="K35" i="1"/>
  <c r="H35" i="1"/>
  <c r="Z35" i="1" s="1"/>
  <c r="U35" i="1" s="1"/>
  <c r="Q34" i="1"/>
  <c r="N34" i="1"/>
  <c r="K34" i="1"/>
  <c r="H34" i="1"/>
  <c r="Z34" i="1" s="1"/>
  <c r="U34" i="1" s="1"/>
  <c r="Q33" i="1"/>
  <c r="N33" i="1"/>
  <c r="K33" i="1"/>
  <c r="H33" i="1"/>
  <c r="Z33" i="1" s="1"/>
  <c r="U33" i="1" s="1"/>
  <c r="Q32" i="1"/>
  <c r="N32" i="1"/>
  <c r="K32" i="1"/>
  <c r="AA32" i="1" s="1"/>
  <c r="V32" i="1" s="1"/>
  <c r="H32" i="1"/>
  <c r="X32" i="1" s="1"/>
  <c r="S32" i="1" s="1"/>
  <c r="Q30" i="1"/>
  <c r="N30" i="1"/>
  <c r="K30" i="1"/>
  <c r="H30" i="1"/>
  <c r="Q29" i="1"/>
  <c r="N29" i="1"/>
  <c r="K29" i="1"/>
  <c r="H29" i="1"/>
  <c r="Q28" i="1"/>
  <c r="N28" i="1"/>
  <c r="K28" i="1"/>
  <c r="H28" i="1"/>
  <c r="Z28" i="1" s="1"/>
  <c r="U28" i="1" s="1"/>
  <c r="Q27" i="1"/>
  <c r="N27" i="1"/>
  <c r="X27" i="1" s="1"/>
  <c r="S27" i="1" s="1"/>
  <c r="K27" i="1"/>
  <c r="H27" i="1"/>
  <c r="Q26" i="1"/>
  <c r="N26" i="1"/>
  <c r="K26" i="1"/>
  <c r="H26" i="1"/>
  <c r="Z26" i="1" s="1"/>
  <c r="U26" i="1" s="1"/>
  <c r="Q25" i="1"/>
  <c r="N25" i="1"/>
  <c r="K25" i="1"/>
  <c r="H25" i="1"/>
  <c r="Z25" i="1" s="1"/>
  <c r="U25" i="1" s="1"/>
  <c r="Q24" i="1"/>
  <c r="N24" i="1"/>
  <c r="K24" i="1"/>
  <c r="H24" i="1"/>
  <c r="Q23" i="1"/>
  <c r="N23" i="1"/>
  <c r="K23" i="1"/>
  <c r="AA23" i="1" s="1"/>
  <c r="V23" i="1" s="1"/>
  <c r="H23" i="1"/>
  <c r="X23" i="1" s="1"/>
  <c r="S23" i="1" s="1"/>
  <c r="Q22" i="1"/>
  <c r="N22" i="1"/>
  <c r="K22" i="1"/>
  <c r="H22" i="1"/>
  <c r="Q21" i="1"/>
  <c r="N21" i="1"/>
  <c r="K21" i="1"/>
  <c r="H21" i="1"/>
  <c r="Q20" i="1"/>
  <c r="P20" i="1"/>
  <c r="N20" i="1"/>
  <c r="M20" i="1"/>
  <c r="K20" i="1"/>
  <c r="J20" i="1"/>
  <c r="H20" i="1"/>
  <c r="G20" i="1"/>
  <c r="X17" i="1"/>
  <c r="Y17" i="1" s="1"/>
  <c r="Z17" i="1" s="1"/>
  <c r="AA17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B17" i="1"/>
  <c r="Z21" i="1" l="1"/>
  <c r="U21" i="1" s="1"/>
  <c r="X21" i="1"/>
  <c r="S21" i="1" s="1"/>
  <c r="AA25" i="1"/>
  <c r="V25" i="1" s="1"/>
  <c r="X29" i="1"/>
  <c r="S29" i="1" s="1"/>
  <c r="AA34" i="1"/>
  <c r="V34" i="1" s="1"/>
  <c r="X38" i="1"/>
  <c r="S38" i="1" s="1"/>
  <c r="AA43" i="1"/>
  <c r="V43" i="1" s="1"/>
  <c r="X50" i="1"/>
  <c r="S50" i="1" s="1"/>
  <c r="X52" i="1"/>
  <c r="S52" i="1" s="1"/>
  <c r="X43" i="1"/>
  <c r="S43" i="1" s="1"/>
  <c r="Z20" i="1"/>
  <c r="U20" i="1" s="1"/>
  <c r="Y22" i="1"/>
  <c r="T22" i="1" s="1"/>
  <c r="Z27" i="1"/>
  <c r="U27" i="1" s="1"/>
  <c r="Z36" i="1"/>
  <c r="U36" i="1" s="1"/>
  <c r="Z46" i="1"/>
  <c r="U46" i="1" s="1"/>
  <c r="X25" i="1"/>
  <c r="S25" i="1" s="1"/>
  <c r="X34" i="1"/>
  <c r="S34" i="1" s="1"/>
  <c r="Y21" i="1"/>
  <c r="T21" i="1" s="1"/>
  <c r="AA21" i="1"/>
  <c r="V21" i="1" s="1"/>
  <c r="Z40" i="1"/>
  <c r="U40" i="1" s="1"/>
  <c r="Z51" i="1"/>
  <c r="U51" i="1" s="1"/>
  <c r="Z53" i="1"/>
  <c r="U53" i="1" s="1"/>
  <c r="AA54" i="1"/>
  <c r="V54" i="1" s="1"/>
  <c r="X54" i="1"/>
  <c r="S54" i="1" s="1"/>
  <c r="Y30" i="1"/>
  <c r="T30" i="1" s="1"/>
  <c r="X30" i="1"/>
  <c r="S30" i="1" s="1"/>
  <c r="AA30" i="1"/>
  <c r="V30" i="1" s="1"/>
  <c r="W30" i="1"/>
  <c r="R30" i="1" s="1"/>
  <c r="Y24" i="1"/>
  <c r="T24" i="1" s="1"/>
  <c r="X24" i="1"/>
  <c r="S24" i="1" s="1"/>
  <c r="AA24" i="1"/>
  <c r="V24" i="1" s="1"/>
  <c r="W24" i="1"/>
  <c r="R24" i="1" s="1"/>
  <c r="Y42" i="1"/>
  <c r="T42" i="1" s="1"/>
  <c r="X42" i="1"/>
  <c r="S42" i="1" s="1"/>
  <c r="AA42" i="1"/>
  <c r="V42" i="1" s="1"/>
  <c r="W42" i="1"/>
  <c r="R42" i="1" s="1"/>
  <c r="X22" i="1"/>
  <c r="S22" i="1" s="1"/>
  <c r="AA22" i="1"/>
  <c r="V22" i="1" s="1"/>
  <c r="W22" i="1"/>
  <c r="R22" i="1" s="1"/>
  <c r="Z22" i="1"/>
  <c r="U22" i="1" s="1"/>
  <c r="Y26" i="1"/>
  <c r="T26" i="1" s="1"/>
  <c r="X26" i="1"/>
  <c r="S26" i="1" s="1"/>
  <c r="AA26" i="1"/>
  <c r="V26" i="1" s="1"/>
  <c r="W26" i="1"/>
  <c r="R26" i="1" s="1"/>
  <c r="AA27" i="1"/>
  <c r="V27" i="1" s="1"/>
  <c r="Z29" i="1"/>
  <c r="U29" i="1" s="1"/>
  <c r="Z30" i="1"/>
  <c r="U30" i="1" s="1"/>
  <c r="Y35" i="1"/>
  <c r="T35" i="1" s="1"/>
  <c r="X35" i="1"/>
  <c r="S35" i="1" s="1"/>
  <c r="AA35" i="1"/>
  <c r="V35" i="1" s="1"/>
  <c r="W35" i="1"/>
  <c r="R35" i="1" s="1"/>
  <c r="AA36" i="1"/>
  <c r="V36" i="1" s="1"/>
  <c r="Z38" i="1"/>
  <c r="U38" i="1" s="1"/>
  <c r="Y44" i="1"/>
  <c r="T44" i="1" s="1"/>
  <c r="X44" i="1"/>
  <c r="S44" i="1" s="1"/>
  <c r="AA44" i="1"/>
  <c r="V44" i="1" s="1"/>
  <c r="W44" i="1"/>
  <c r="R44" i="1" s="1"/>
  <c r="AA46" i="1"/>
  <c r="V46" i="1" s="1"/>
  <c r="Z50" i="1"/>
  <c r="U50" i="1" s="1"/>
  <c r="X20" i="1"/>
  <c r="S20" i="1" s="1"/>
  <c r="AA20" i="1"/>
  <c r="V20" i="1" s="1"/>
  <c r="W20" i="1"/>
  <c r="R20" i="1" s="1"/>
  <c r="Y20" i="1"/>
  <c r="T20" i="1" s="1"/>
  <c r="W21" i="1"/>
  <c r="R21" i="1" s="1"/>
  <c r="Z23" i="1"/>
  <c r="U23" i="1" s="1"/>
  <c r="Z24" i="1"/>
  <c r="U24" i="1" s="1"/>
  <c r="Y28" i="1"/>
  <c r="T28" i="1" s="1"/>
  <c r="X28" i="1"/>
  <c r="S28" i="1" s="1"/>
  <c r="AA28" i="1"/>
  <c r="V28" i="1" s="1"/>
  <c r="W28" i="1"/>
  <c r="R28" i="1" s="1"/>
  <c r="AA29" i="1"/>
  <c r="V29" i="1" s="1"/>
  <c r="Z32" i="1"/>
  <c r="U32" i="1" s="1"/>
  <c r="Y37" i="1"/>
  <c r="T37" i="1" s="1"/>
  <c r="X37" i="1"/>
  <c r="S37" i="1" s="1"/>
  <c r="AA37" i="1"/>
  <c r="V37" i="1" s="1"/>
  <c r="W37" i="1"/>
  <c r="R37" i="1" s="1"/>
  <c r="AA38" i="1"/>
  <c r="V38" i="1" s="1"/>
  <c r="Z41" i="1"/>
  <c r="U41" i="1" s="1"/>
  <c r="Z42" i="1"/>
  <c r="U42" i="1" s="1"/>
  <c r="Y48" i="1"/>
  <c r="T48" i="1" s="1"/>
  <c r="X48" i="1"/>
  <c r="S48" i="1" s="1"/>
  <c r="AA48" i="1"/>
  <c r="V48" i="1" s="1"/>
  <c r="W48" i="1"/>
  <c r="R48" i="1" s="1"/>
  <c r="AA50" i="1"/>
  <c r="V50" i="1" s="1"/>
  <c r="AA52" i="1"/>
  <c r="V52" i="1" s="1"/>
  <c r="Y40" i="1"/>
  <c r="T40" i="1" s="1"/>
  <c r="X40" i="1"/>
  <c r="S40" i="1" s="1"/>
  <c r="AA40" i="1"/>
  <c r="V40" i="1" s="1"/>
  <c r="W40" i="1"/>
  <c r="R40" i="1" s="1"/>
  <c r="Y51" i="1"/>
  <c r="T51" i="1" s="1"/>
  <c r="X51" i="1"/>
  <c r="S51" i="1" s="1"/>
  <c r="AA51" i="1"/>
  <c r="V51" i="1" s="1"/>
  <c r="W51" i="1"/>
  <c r="R51" i="1" s="1"/>
  <c r="Y33" i="1"/>
  <c r="T33" i="1" s="1"/>
  <c r="X33" i="1"/>
  <c r="S33" i="1" s="1"/>
  <c r="AA33" i="1"/>
  <c r="V33" i="1" s="1"/>
  <c r="W33" i="1"/>
  <c r="R33" i="1" s="1"/>
  <c r="Y53" i="1"/>
  <c r="T53" i="1" s="1"/>
  <c r="X53" i="1"/>
  <c r="S53" i="1" s="1"/>
  <c r="AA53" i="1"/>
  <c r="V53" i="1" s="1"/>
  <c r="W53" i="1"/>
  <c r="R53" i="1" s="1"/>
  <c r="Y23" i="1"/>
  <c r="T23" i="1" s="1"/>
  <c r="Y25" i="1"/>
  <c r="T25" i="1" s="1"/>
  <c r="Y27" i="1"/>
  <c r="T27" i="1" s="1"/>
  <c r="Y29" i="1"/>
  <c r="T29" i="1" s="1"/>
  <c r="Y32" i="1"/>
  <c r="T32" i="1" s="1"/>
  <c r="Y34" i="1"/>
  <c r="T34" i="1" s="1"/>
  <c r="Y36" i="1"/>
  <c r="T36" i="1" s="1"/>
  <c r="Y38" i="1"/>
  <c r="T38" i="1" s="1"/>
  <c r="Y41" i="1"/>
  <c r="T41" i="1" s="1"/>
  <c r="Y43" i="1"/>
  <c r="T43" i="1" s="1"/>
  <c r="Y46" i="1"/>
  <c r="T46" i="1" s="1"/>
  <c r="Y50" i="1"/>
  <c r="T50" i="1" s="1"/>
  <c r="Y52" i="1"/>
  <c r="T52" i="1" s="1"/>
  <c r="Y54" i="1"/>
  <c r="T54" i="1" s="1"/>
  <c r="Z52" i="1"/>
  <c r="U52" i="1" s="1"/>
  <c r="Z54" i="1"/>
  <c r="U54" i="1" s="1"/>
  <c r="W23" i="1"/>
  <c r="R23" i="1" s="1"/>
  <c r="W25" i="1"/>
  <c r="R25" i="1" s="1"/>
  <c r="W27" i="1"/>
  <c r="R27" i="1" s="1"/>
  <c r="W29" i="1"/>
  <c r="R29" i="1" s="1"/>
  <c r="W32" i="1"/>
  <c r="R32" i="1" s="1"/>
  <c r="W34" i="1"/>
  <c r="R34" i="1" s="1"/>
  <c r="W36" i="1"/>
  <c r="R36" i="1" s="1"/>
  <c r="W38" i="1"/>
  <c r="R38" i="1" s="1"/>
  <c r="W41" i="1"/>
  <c r="R41" i="1" s="1"/>
  <c r="W43" i="1"/>
  <c r="R43" i="1" s="1"/>
  <c r="W46" i="1"/>
  <c r="R46" i="1" s="1"/>
  <c r="W50" i="1"/>
  <c r="R50" i="1" s="1"/>
  <c r="W52" i="1"/>
  <c r="R52" i="1" s="1"/>
  <c r="W54" i="1"/>
  <c r="R54" i="1" s="1"/>
</calcChain>
</file>

<file path=xl/sharedStrings.xml><?xml version="1.0" encoding="utf-8"?>
<sst xmlns="http://schemas.openxmlformats.org/spreadsheetml/2006/main" count="379" uniqueCount="126">
  <si>
    <t>Приложение 8</t>
  </si>
  <si>
    <t>"УТВЕРЖДАЮ"</t>
  </si>
  <si>
    <t>Заместитель исполнительного директораглавный инженер</t>
  </si>
  <si>
    <t>______________ А.В.Цыганко</t>
  </si>
  <si>
    <t>"15" июня 2020 г.</t>
  </si>
  <si>
    <t>приказ №284</t>
  </si>
  <si>
    <t xml:space="preserve">Прейскурант на услуги  по аварийно-диспетчерскому обслуживанию  </t>
  </si>
  <si>
    <t>(для абонентов, не заключивших договоры на техническое обслуживание с ГРО)</t>
  </si>
  <si>
    <t>АО  "Арзгиррайгаз"</t>
  </si>
  <si>
    <t>вводится в действие с 01.06.2020 года</t>
  </si>
  <si>
    <t>N позиции Прейскуранта</t>
  </si>
  <si>
    <t>№ поз.  Прейскуранта ОАО "Росгазификация"</t>
  </si>
  <si>
    <t>Вид заявки</t>
  </si>
  <si>
    <t>Ед. измерения</t>
  </si>
  <si>
    <t>Примечание</t>
  </si>
  <si>
    <t>Состав исполнителей / трудоемкость чел.ч.</t>
  </si>
  <si>
    <t>Цена для населения, без учета НДС, рублей 
(с учетом радиуса действия АДС)</t>
  </si>
  <si>
    <t>Цена для населения, с НДС 20%, рублей
(с учетом радиуса действия АДС)</t>
  </si>
  <si>
    <t>исполнитель 1</t>
  </si>
  <si>
    <t>исполнитель 2</t>
  </si>
  <si>
    <t>исполнитель 3</t>
  </si>
  <si>
    <t>исполнитель 4</t>
  </si>
  <si>
    <t>исполнитель</t>
  </si>
  <si>
    <t>трудоемкость, чел.ч.</t>
  </si>
  <si>
    <t>стоимость,чел.часа</t>
  </si>
  <si>
    <t>до 10 км</t>
  </si>
  <si>
    <t>св. 10 до 20 км</t>
  </si>
  <si>
    <t>св. 20 до 30 км</t>
  </si>
  <si>
    <t>св. 30 до 40 км</t>
  </si>
  <si>
    <t>св. 40 км</t>
  </si>
  <si>
    <t>Наружные газопроводы</t>
  </si>
  <si>
    <t>3.340</t>
  </si>
  <si>
    <t>Запах газа в подвале здания</t>
  </si>
  <si>
    <t>шт.</t>
  </si>
  <si>
    <t>мастер 8 р.</t>
  </si>
  <si>
    <t>слесарь 5 р.</t>
  </si>
  <si>
    <t>слесарь 4 р.</t>
  </si>
  <si>
    <t>водитель</t>
  </si>
  <si>
    <t>3.341</t>
  </si>
  <si>
    <t>Запах газа на улице</t>
  </si>
  <si>
    <t>1,21</t>
  </si>
  <si>
    <t>3.342</t>
  </si>
  <si>
    <t>Выход газа из конденсатосборника</t>
  </si>
  <si>
    <t>1,14</t>
  </si>
  <si>
    <t>3.343</t>
  </si>
  <si>
    <t>Запах газа у газового колодца</t>
  </si>
  <si>
    <t>1,48</t>
  </si>
  <si>
    <t xml:space="preserve"> </t>
  </si>
  <si>
    <t>3.344</t>
  </si>
  <si>
    <t>Повреждение на газопроводе высокого, среднего и низкого давления</t>
  </si>
  <si>
    <t>1,76</t>
  </si>
  <si>
    <t>3.345</t>
  </si>
  <si>
    <t>Повышение давления у потребителей</t>
  </si>
  <si>
    <t>1,36</t>
  </si>
  <si>
    <t>3.346</t>
  </si>
  <si>
    <t>Отсутствие горения в газоиспользующем оборудовании</t>
  </si>
  <si>
    <t>3.347</t>
  </si>
  <si>
    <t>Возгорание на линейной части газопровода</t>
  </si>
  <si>
    <t>1,41</t>
  </si>
  <si>
    <t>3.348</t>
  </si>
  <si>
    <t>Аварийный сигнал системы телемеханики о несанкционированном закрытии/открытии запорной арматуры</t>
  </si>
  <si>
    <t>0,97</t>
  </si>
  <si>
    <t>3.349</t>
  </si>
  <si>
    <t>Аварийный сигнал системы телемеханики о понижении давления газа на газопроводе</t>
  </si>
  <si>
    <t>1,01</t>
  </si>
  <si>
    <t>3.350</t>
  </si>
  <si>
    <t>Закупорка газопровода</t>
  </si>
  <si>
    <t>4,75</t>
  </si>
  <si>
    <t>ПРГ</t>
  </si>
  <si>
    <t>3.351</t>
  </si>
  <si>
    <t>Запах газа у ПРГ</t>
  </si>
  <si>
    <t>1,32</t>
  </si>
  <si>
    <t>3.352</t>
  </si>
  <si>
    <t>Возгорание в ПРГ</t>
  </si>
  <si>
    <t>2,15</t>
  </si>
  <si>
    <t>3.353</t>
  </si>
  <si>
    <t>Аварийный сигнал системы телемеханики о загазованности ПРГ</t>
  </si>
  <si>
    <t>1,00</t>
  </si>
  <si>
    <t>3.354</t>
  </si>
  <si>
    <t>Понижение давления на линии редуцирования ПРГ</t>
  </si>
  <si>
    <t>1,17</t>
  </si>
  <si>
    <t>3.355</t>
  </si>
  <si>
    <t>1,40</t>
  </si>
  <si>
    <t>3.356</t>
  </si>
  <si>
    <t>3.357</t>
  </si>
  <si>
    <t>1,09</t>
  </si>
  <si>
    <t>Сети газопотребления промышленных, коммунально-бытовых, жилищно-коммунальных и сельскохозяйственных объектов*</t>
  </si>
  <si>
    <t>3.358</t>
  </si>
  <si>
    <t>Запах газа на предприятии</t>
  </si>
  <si>
    <t>1,28</t>
  </si>
  <si>
    <t>3.359</t>
  </si>
  <si>
    <t>Взрыв (газовоздушной смеси) в газифицированных общественных и административных зданиях</t>
  </si>
  <si>
    <t>1,86</t>
  </si>
  <si>
    <t>3.360</t>
  </si>
  <si>
    <t>Пожар в газифицированных зданиях</t>
  </si>
  <si>
    <t>1,39</t>
  </si>
  <si>
    <t>3.361</t>
  </si>
  <si>
    <t>Отравление угарным газом</t>
  </si>
  <si>
    <t>1,79</t>
  </si>
  <si>
    <t>3.362</t>
  </si>
  <si>
    <t>Отсутствие подачи газа (закрытие электромагнитных клапанов, отключение электропитания щита автоматики)</t>
  </si>
  <si>
    <t>0,50</t>
  </si>
  <si>
    <t>Отопительные котельные</t>
  </si>
  <si>
    <t>3.363</t>
  </si>
  <si>
    <t>Загазовано помещение котельной, запах газа в котельной (в т.ч. взрыв газа в топке котла газифицированной котельной)</t>
  </si>
  <si>
    <t>Газопроводы сети газопотребления, относящиеся к общему имуществу многоквартирного здания</t>
  </si>
  <si>
    <t>3.364</t>
  </si>
  <si>
    <t>Запах газа в подъезде или лестничной клетке</t>
  </si>
  <si>
    <t>1,22</t>
  </si>
  <si>
    <t>Внутренние газопроводы и бытовое газоиспользующее оборудование индивидуальных жилых домов, многоквартирных зданий</t>
  </si>
  <si>
    <t>3.365</t>
  </si>
  <si>
    <t>Запах газа в квартире (помещении)</t>
  </si>
  <si>
    <t>0,82</t>
  </si>
  <si>
    <t>3.366</t>
  </si>
  <si>
    <t>Взрыв (газовоздушной смеси) в газифицированных жилых зданиях</t>
  </si>
  <si>
    <t>1,58</t>
  </si>
  <si>
    <t>3.367</t>
  </si>
  <si>
    <t>Пожар в газифицированных жилых зданиях</t>
  </si>
  <si>
    <t>1,27</t>
  </si>
  <si>
    <t>3.368</t>
  </si>
  <si>
    <t>1,59</t>
  </si>
  <si>
    <t>3.369</t>
  </si>
  <si>
    <t>Ложные заявки</t>
  </si>
  <si>
    <t>0,66</t>
  </si>
  <si>
    <t xml:space="preserve">Ведущий экономист </t>
  </si>
  <si>
    <t>Т.Н.Шкодий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</si>
</sst>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Arial Narrow"/>
      <family val="2"/>
      <charset val="204"/>
    </font>
    <font>
      <sz val="24"/>
      <name val="Arial"/>
      <family val="2"/>
      <charset val="204"/>
    </font>
    <font>
      <b/>
      <sz val="24"/>
      <name val="Arial"/>
      <family val="2"/>
      <charset val="204"/>
    </font>
    <font>
      <b/>
      <sz val="24"/>
      <color theme="1"/>
      <name val="Arial Narrow"/>
      <family val="2"/>
      <charset val="204"/>
    </font>
    <font>
      <b/>
      <i/>
      <sz val="24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b/>
      <sz val="24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35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3" fontId="2" fillId="2" borderId="16" xfId="1" applyFont="1" applyFill="1" applyBorder="1" applyAlignment="1">
      <alignment horizontal="center" vertical="center"/>
    </xf>
    <xf numFmtId="43" fontId="2" fillId="2" borderId="14" xfId="1" applyFont="1" applyFill="1" applyBorder="1" applyAlignment="1">
      <alignment horizontal="center" vertical="center"/>
    </xf>
    <xf numFmtId="43" fontId="2" fillId="2" borderId="15" xfId="1" applyFont="1" applyFill="1" applyBorder="1" applyAlignment="1">
      <alignment horizontal="center" vertical="center"/>
    </xf>
    <xf numFmtId="43" fontId="2" fillId="2" borderId="0" xfId="0" applyNumberFormat="1" applyFont="1" applyFill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/>
    </xf>
    <xf numFmtId="4" fontId="2" fillId="2" borderId="32" xfId="0" applyNumberFormat="1" applyFont="1" applyFill="1" applyBorder="1" applyAlignment="1">
      <alignment horizontal="center" vertical="center"/>
    </xf>
    <xf numFmtId="4" fontId="2" fillId="2" borderId="34" xfId="0" applyNumberFormat="1" applyFont="1" applyFill="1" applyBorder="1" applyAlignment="1">
      <alignment horizontal="center" vertical="center"/>
    </xf>
    <xf numFmtId="4" fontId="2" fillId="2" borderId="39" xfId="0" applyNumberFormat="1" applyFont="1" applyFill="1" applyBorder="1" applyAlignment="1">
      <alignment horizontal="center" vertical="center"/>
    </xf>
    <xf numFmtId="4" fontId="2" fillId="2" borderId="40" xfId="0" applyNumberFormat="1" applyFont="1" applyFill="1" applyBorder="1" applyAlignment="1">
      <alignment horizontal="center" vertical="center" wrapText="1"/>
    </xf>
    <xf numFmtId="43" fontId="2" fillId="2" borderId="36" xfId="1" applyFont="1" applyFill="1" applyBorder="1" applyAlignment="1">
      <alignment horizontal="center" vertical="center"/>
    </xf>
    <xf numFmtId="43" fontId="2" fillId="2" borderId="37" xfId="1" applyFont="1" applyFill="1" applyBorder="1" applyAlignment="1">
      <alignment horizontal="center" vertical="center"/>
    </xf>
    <xf numFmtId="43" fontId="2" fillId="2" borderId="41" xfId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4" fontId="2" fillId="2" borderId="44" xfId="0" applyNumberFormat="1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center" vertical="center"/>
    </xf>
    <xf numFmtId="4" fontId="2" fillId="2" borderId="46" xfId="0" applyNumberFormat="1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center" vertical="center" wrapText="1"/>
    </xf>
    <xf numFmtId="43" fontId="2" fillId="2" borderId="48" xfId="1" applyFont="1" applyFill="1" applyBorder="1" applyAlignment="1">
      <alignment horizontal="center" vertical="center"/>
    </xf>
    <xf numFmtId="43" fontId="2" fillId="2" borderId="42" xfId="1" applyFont="1" applyFill="1" applyBorder="1" applyAlignment="1">
      <alignment horizontal="center" vertical="center"/>
    </xf>
    <xf numFmtId="43" fontId="2" fillId="2" borderId="49" xfId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center" vertical="center"/>
    </xf>
    <xf numFmtId="4" fontId="2" fillId="2" borderId="52" xfId="0" applyNumberFormat="1" applyFont="1" applyFill="1" applyBorder="1" applyAlignment="1">
      <alignment horizontal="center" vertical="center"/>
    </xf>
    <xf numFmtId="4" fontId="2" fillId="2" borderId="53" xfId="0" applyNumberFormat="1" applyFont="1" applyFill="1" applyBorder="1" applyAlignment="1">
      <alignment horizontal="center" vertical="center"/>
    </xf>
    <xf numFmtId="4" fontId="2" fillId="2" borderId="54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center" vertical="center"/>
    </xf>
    <xf numFmtId="4" fontId="2" fillId="2" borderId="56" xfId="0" applyNumberFormat="1" applyFont="1" applyFill="1" applyBorder="1" applyAlignment="1">
      <alignment horizontal="center" vertical="center"/>
    </xf>
    <xf numFmtId="4" fontId="2" fillId="2" borderId="58" xfId="0" applyNumberFormat="1" applyFont="1" applyFill="1" applyBorder="1" applyAlignment="1">
      <alignment horizontal="center" vertical="center"/>
    </xf>
    <xf numFmtId="4" fontId="2" fillId="2" borderId="59" xfId="0" applyNumberFormat="1" applyFont="1" applyFill="1" applyBorder="1" applyAlignment="1">
      <alignment horizontal="center" vertical="center"/>
    </xf>
    <xf numFmtId="4" fontId="2" fillId="2" borderId="30" xfId="0" applyNumberFormat="1" applyFont="1" applyFill="1" applyBorder="1" applyAlignment="1">
      <alignment horizontal="center" vertical="center" wrapText="1"/>
    </xf>
    <xf numFmtId="43" fontId="2" fillId="2" borderId="29" xfId="1" applyFont="1" applyFill="1" applyBorder="1" applyAlignment="1">
      <alignment horizontal="center" vertical="center"/>
    </xf>
    <xf numFmtId="43" fontId="2" fillId="2" borderId="60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61" xfId="1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4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%20&#1040;&#1054;%20&#1040;&#1088;&#1079;&#1075;&#1080;&#1088;&#1088;&#1072;&#1081;&#1075;&#1072;&#1079;%20%20&#1040;&#1044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Прейскурант 2020 АДО п.8"/>
      <sheetName val="Прейскурант 2020 АДО (п 8.2)"/>
      <sheetName val="Справочно"/>
      <sheetName val="Калькуляция"/>
      <sheetName val="Расчет плановой трудоемкости"/>
      <sheetName val="1. Материальные затраты"/>
      <sheetName val="2. Затраты на оплату труда"/>
      <sheetName val="3. Амортизация"/>
      <sheetName val="4. Прочие затраты"/>
      <sheetName val="Для загрузки в 1 С"/>
    </sheetNames>
    <sheetDataSet>
      <sheetData sheetId="0">
        <row r="2">
          <cell r="C2" t="str">
            <v>слесарь 2 р.</v>
          </cell>
        </row>
        <row r="3">
          <cell r="C3" t="str">
            <v>слесарь 3 р.</v>
          </cell>
        </row>
        <row r="4">
          <cell r="C4" t="str">
            <v>слесарь 4 р.</v>
          </cell>
        </row>
        <row r="5">
          <cell r="C5" t="str">
            <v>слесарь 5 р.</v>
          </cell>
        </row>
        <row r="6">
          <cell r="C6" t="str">
            <v>слесарь 6 р.</v>
          </cell>
        </row>
        <row r="7">
          <cell r="C7" t="str">
            <v>э/газосварщик 4 р.</v>
          </cell>
        </row>
        <row r="8">
          <cell r="C8" t="str">
            <v>э/газосварщик 5 р.</v>
          </cell>
        </row>
        <row r="9">
          <cell r="C9" t="str">
            <v>э/газосварщик 6 р.</v>
          </cell>
        </row>
        <row r="10">
          <cell r="C10" t="str">
            <v>монтер 4 р.</v>
          </cell>
        </row>
        <row r="11">
          <cell r="C11" t="str">
            <v>монтер 5 р.</v>
          </cell>
        </row>
        <row r="12">
          <cell r="C12" t="str">
            <v>монтер  6 р.</v>
          </cell>
        </row>
        <row r="13">
          <cell r="C13" t="str">
            <v>мастер 8 р.</v>
          </cell>
        </row>
        <row r="14">
          <cell r="C14" t="str">
            <v>инженер 10 р.</v>
          </cell>
        </row>
      </sheetData>
      <sheetData sheetId="1"/>
      <sheetData sheetId="2"/>
      <sheetData sheetId="3"/>
      <sheetData sheetId="4">
        <row r="22">
          <cell r="C22">
            <v>255.5</v>
          </cell>
          <cell r="D22">
            <v>284.39999999999998</v>
          </cell>
          <cell r="E22">
            <v>317.8</v>
          </cell>
          <cell r="F22">
            <v>355.6</v>
          </cell>
          <cell r="G22">
            <v>393.4</v>
          </cell>
          <cell r="H22">
            <v>355.6</v>
          </cell>
          <cell r="I22">
            <v>317.8</v>
          </cell>
          <cell r="J22">
            <v>317.8</v>
          </cell>
          <cell r="K22">
            <v>355.6</v>
          </cell>
          <cell r="L22">
            <v>393.4</v>
          </cell>
          <cell r="M22">
            <v>498</v>
          </cell>
          <cell r="N22">
            <v>624.70000000000005</v>
          </cell>
          <cell r="O22">
            <v>385.5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7"/>
  <sheetViews>
    <sheetView tabSelected="1" topLeftCell="A2" zoomScale="40" zoomScaleNormal="40" workbookViewId="0">
      <selection activeCell="C47" sqref="C47:AA47"/>
    </sheetView>
  </sheetViews>
  <sheetFormatPr defaultColWidth="9.140625" defaultRowHeight="23.25" x14ac:dyDescent="0.25"/>
  <cols>
    <col min="1" max="1" width="18.28515625" style="14" customWidth="1"/>
    <col min="2" max="2" width="20.28515625" style="14" hidden="1" customWidth="1"/>
    <col min="3" max="3" width="99.5703125" style="15" customWidth="1"/>
    <col min="4" max="4" width="23.7109375" style="14" customWidth="1"/>
    <col min="5" max="5" width="22.140625" style="14" hidden="1" customWidth="1"/>
    <col min="6" max="6" width="34.42578125" style="16" hidden="1" customWidth="1"/>
    <col min="7" max="8" width="24" style="16" hidden="1" customWidth="1"/>
    <col min="9" max="9" width="30" style="16" hidden="1" customWidth="1"/>
    <col min="10" max="11" width="25.7109375" style="16" hidden="1" customWidth="1"/>
    <col min="12" max="12" width="30" style="16" hidden="1" customWidth="1"/>
    <col min="13" max="14" width="25.7109375" style="16" hidden="1" customWidth="1"/>
    <col min="15" max="15" width="32.85546875" style="16" hidden="1" customWidth="1"/>
    <col min="16" max="17" width="25.7109375" style="16" hidden="1" customWidth="1"/>
    <col min="18" max="18" width="23.85546875" style="14" customWidth="1"/>
    <col min="19" max="19" width="23.140625" style="14" customWidth="1"/>
    <col min="20" max="20" width="26" style="14" customWidth="1"/>
    <col min="21" max="21" width="24.5703125" style="14" customWidth="1"/>
    <col min="22" max="22" width="24.85546875" style="14" customWidth="1"/>
    <col min="23" max="23" width="24.140625" style="14" customWidth="1"/>
    <col min="24" max="24" width="26.7109375" style="14" customWidth="1"/>
    <col min="25" max="26" width="25.28515625" style="14" customWidth="1"/>
    <col min="27" max="27" width="27.7109375" style="14" customWidth="1"/>
    <col min="28" max="28" width="21.28515625" style="14" customWidth="1"/>
    <col min="29" max="29" width="27.7109375" style="14" customWidth="1"/>
    <col min="30" max="32" width="21.28515625" style="14" customWidth="1"/>
    <col min="33" max="38" width="19.85546875" style="14" customWidth="1"/>
    <col min="39" max="16384" width="9.140625" style="14"/>
  </cols>
  <sheetData>
    <row r="1" spans="1:27" s="1" customFormat="1" ht="29.25" customHeight="1" x14ac:dyDescent="0.25">
      <c r="C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Y1" s="160" t="s">
        <v>0</v>
      </c>
      <c r="Z1" s="160"/>
    </row>
    <row r="2" spans="1:27" s="1" customFormat="1" ht="45.75" customHeight="1" x14ac:dyDescent="0.25">
      <c r="C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Y2" s="4"/>
      <c r="Z2" s="5" t="s">
        <v>1</v>
      </c>
    </row>
    <row r="3" spans="1:27" s="1" customFormat="1" ht="39" customHeight="1" x14ac:dyDescent="0.25">
      <c r="C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Y3" s="5"/>
      <c r="Z3" s="5" t="s">
        <v>2</v>
      </c>
    </row>
    <row r="4" spans="1:27" s="1" customFormat="1" ht="38.25" customHeight="1" x14ac:dyDescent="0.4">
      <c r="C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Y4" s="6"/>
      <c r="Z4" s="7" t="s">
        <v>3</v>
      </c>
    </row>
    <row r="5" spans="1:27" s="1" customFormat="1" ht="33.75" customHeight="1" x14ac:dyDescent="0.4">
      <c r="C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Y5" s="8"/>
      <c r="Z5" s="8" t="s">
        <v>4</v>
      </c>
    </row>
    <row r="6" spans="1:27" s="1" customFormat="1" ht="30" x14ac:dyDescent="0.25">
      <c r="C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Y6" s="161" t="s">
        <v>5</v>
      </c>
      <c r="Z6" s="161"/>
    </row>
    <row r="7" spans="1:27" s="1" customFormat="1" ht="30" x14ac:dyDescent="0.25">
      <c r="A7" s="9"/>
      <c r="B7" s="9"/>
      <c r="C7" s="10"/>
      <c r="D7" s="9"/>
      <c r="E7" s="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9"/>
      <c r="S7" s="9"/>
      <c r="T7" s="9"/>
      <c r="U7" s="9"/>
      <c r="V7" s="9"/>
      <c r="W7" s="9"/>
    </row>
    <row r="8" spans="1:27" s="1" customFormat="1" ht="39.75" customHeight="1" x14ac:dyDescent="0.25">
      <c r="A8" s="162" t="s">
        <v>6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</row>
    <row r="9" spans="1:27" s="1" customFormat="1" ht="38.25" customHeight="1" x14ac:dyDescent="0.25">
      <c r="A9" s="162" t="s">
        <v>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</row>
    <row r="10" spans="1:27" s="1" customFormat="1" ht="37.5" customHeight="1" x14ac:dyDescent="0.25">
      <c r="A10" s="163" t="s">
        <v>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</row>
    <row r="11" spans="1:27" s="12" customFormat="1" ht="30" customHeight="1" x14ac:dyDescent="0.25">
      <c r="A11" s="164" t="s">
        <v>9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</row>
    <row r="12" spans="1:27" s="12" customFormat="1" ht="12.75" customHeight="1" thickBo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7" s="18" customFormat="1" ht="18" hidden="1" customHeight="1" x14ac:dyDescent="0.25">
      <c r="A13" s="14"/>
      <c r="B13" s="14"/>
      <c r="C13" s="15"/>
      <c r="D13" s="14"/>
      <c r="E13" s="14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7" s="12" customFormat="1" ht="45" customHeight="1" thickBot="1" x14ac:dyDescent="0.3">
      <c r="A14" s="143" t="s">
        <v>10</v>
      </c>
      <c r="B14" s="146" t="s">
        <v>11</v>
      </c>
      <c r="C14" s="149" t="s">
        <v>12</v>
      </c>
      <c r="D14" s="152" t="s">
        <v>13</v>
      </c>
      <c r="E14" s="155" t="s">
        <v>14</v>
      </c>
      <c r="F14" s="157" t="s">
        <v>15</v>
      </c>
      <c r="G14" s="158"/>
      <c r="H14" s="158"/>
      <c r="I14" s="158"/>
      <c r="J14" s="158"/>
      <c r="K14" s="158"/>
      <c r="L14" s="158"/>
      <c r="M14" s="158"/>
      <c r="N14" s="159"/>
      <c r="O14" s="19"/>
      <c r="P14" s="19"/>
      <c r="Q14" s="19"/>
      <c r="R14" s="127" t="s">
        <v>16</v>
      </c>
      <c r="S14" s="128"/>
      <c r="T14" s="128"/>
      <c r="U14" s="128"/>
      <c r="V14" s="129"/>
      <c r="W14" s="133" t="s">
        <v>17</v>
      </c>
      <c r="X14" s="112"/>
      <c r="Y14" s="112"/>
      <c r="Z14" s="112"/>
      <c r="AA14" s="113"/>
    </row>
    <row r="15" spans="1:27" s="12" customFormat="1" ht="21.75" customHeight="1" thickBot="1" x14ac:dyDescent="0.3">
      <c r="A15" s="144"/>
      <c r="B15" s="147"/>
      <c r="C15" s="150"/>
      <c r="D15" s="153"/>
      <c r="E15" s="156"/>
      <c r="F15" s="137" t="s">
        <v>18</v>
      </c>
      <c r="G15" s="138"/>
      <c r="H15" s="139"/>
      <c r="I15" s="140" t="s">
        <v>19</v>
      </c>
      <c r="J15" s="141"/>
      <c r="K15" s="142"/>
      <c r="L15" s="140" t="s">
        <v>20</v>
      </c>
      <c r="M15" s="141"/>
      <c r="N15" s="142"/>
      <c r="O15" s="140" t="s">
        <v>21</v>
      </c>
      <c r="P15" s="141"/>
      <c r="Q15" s="142"/>
      <c r="R15" s="130"/>
      <c r="S15" s="131"/>
      <c r="T15" s="131"/>
      <c r="U15" s="131"/>
      <c r="V15" s="132"/>
      <c r="W15" s="134"/>
      <c r="X15" s="135"/>
      <c r="Y15" s="135"/>
      <c r="Z15" s="135"/>
      <c r="AA15" s="136"/>
    </row>
    <row r="16" spans="1:27" s="12" customFormat="1" ht="105.75" customHeight="1" thickBot="1" x14ac:dyDescent="0.3">
      <c r="A16" s="145"/>
      <c r="B16" s="148"/>
      <c r="C16" s="151"/>
      <c r="D16" s="154"/>
      <c r="E16" s="156"/>
      <c r="F16" s="20" t="s">
        <v>22</v>
      </c>
      <c r="G16" s="21" t="s">
        <v>23</v>
      </c>
      <c r="H16" s="22" t="s">
        <v>24</v>
      </c>
      <c r="I16" s="23" t="s">
        <v>22</v>
      </c>
      <c r="J16" s="21" t="s">
        <v>23</v>
      </c>
      <c r="K16" s="22" t="s">
        <v>24</v>
      </c>
      <c r="L16" s="23" t="s">
        <v>22</v>
      </c>
      <c r="M16" s="21" t="s">
        <v>23</v>
      </c>
      <c r="N16" s="22" t="s">
        <v>24</v>
      </c>
      <c r="O16" s="23" t="s">
        <v>22</v>
      </c>
      <c r="P16" s="21" t="s">
        <v>23</v>
      </c>
      <c r="Q16" s="22" t="s">
        <v>24</v>
      </c>
      <c r="R16" s="24" t="s">
        <v>25</v>
      </c>
      <c r="S16" s="25" t="s">
        <v>26</v>
      </c>
      <c r="T16" s="25" t="s">
        <v>27</v>
      </c>
      <c r="U16" s="25" t="s">
        <v>28</v>
      </c>
      <c r="V16" s="26" t="s">
        <v>29</v>
      </c>
      <c r="W16" s="24" t="s">
        <v>25</v>
      </c>
      <c r="X16" s="25" t="s">
        <v>26</v>
      </c>
      <c r="Y16" s="25" t="s">
        <v>27</v>
      </c>
      <c r="Z16" s="25" t="s">
        <v>28</v>
      </c>
      <c r="AA16" s="26" t="s">
        <v>29</v>
      </c>
    </row>
    <row r="17" spans="1:33" s="3" customFormat="1" ht="32.25" customHeight="1" thickBot="1" x14ac:dyDescent="0.3">
      <c r="A17" s="27">
        <v>1</v>
      </c>
      <c r="B17" s="27">
        <f>A17+1</f>
        <v>2</v>
      </c>
      <c r="C17" s="27">
        <f t="shared" ref="C17:AA17" si="0">B17+1</f>
        <v>3</v>
      </c>
      <c r="D17" s="27">
        <f t="shared" si="0"/>
        <v>4</v>
      </c>
      <c r="E17" s="27">
        <f t="shared" si="0"/>
        <v>5</v>
      </c>
      <c r="F17" s="27">
        <f t="shared" si="0"/>
        <v>6</v>
      </c>
      <c r="G17" s="27">
        <f t="shared" si="0"/>
        <v>7</v>
      </c>
      <c r="H17" s="27">
        <f t="shared" si="0"/>
        <v>8</v>
      </c>
      <c r="I17" s="27">
        <f t="shared" si="0"/>
        <v>9</v>
      </c>
      <c r="J17" s="27">
        <f t="shared" si="0"/>
        <v>10</v>
      </c>
      <c r="K17" s="27">
        <f t="shared" si="0"/>
        <v>11</v>
      </c>
      <c r="L17" s="27">
        <f t="shared" si="0"/>
        <v>12</v>
      </c>
      <c r="M17" s="27">
        <f t="shared" si="0"/>
        <v>13</v>
      </c>
      <c r="N17" s="27">
        <f t="shared" si="0"/>
        <v>14</v>
      </c>
      <c r="O17" s="27">
        <f t="shared" si="0"/>
        <v>15</v>
      </c>
      <c r="P17" s="27">
        <f t="shared" si="0"/>
        <v>16</v>
      </c>
      <c r="Q17" s="27">
        <f t="shared" si="0"/>
        <v>17</v>
      </c>
      <c r="R17" s="28">
        <f t="shared" si="0"/>
        <v>18</v>
      </c>
      <c r="S17" s="28">
        <v>19</v>
      </c>
      <c r="T17" s="28">
        <v>20</v>
      </c>
      <c r="U17" s="28">
        <v>21</v>
      </c>
      <c r="V17" s="28">
        <v>22</v>
      </c>
      <c r="W17" s="27">
        <v>23</v>
      </c>
      <c r="X17" s="27">
        <f t="shared" si="0"/>
        <v>24</v>
      </c>
      <c r="Y17" s="27">
        <f t="shared" si="0"/>
        <v>25</v>
      </c>
      <c r="Z17" s="27">
        <f t="shared" si="0"/>
        <v>26</v>
      </c>
      <c r="AA17" s="27">
        <f t="shared" si="0"/>
        <v>27</v>
      </c>
    </row>
    <row r="18" spans="1:33" s="11" customFormat="1" ht="32.25" customHeight="1" thickBot="1" x14ac:dyDescent="0.3">
      <c r="A18" s="29"/>
      <c r="B18" s="30"/>
      <c r="C18" s="116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31">
        <v>1.8</v>
      </c>
      <c r="Y18" s="31">
        <v>2</v>
      </c>
      <c r="Z18" s="31">
        <v>2.2000000000000002</v>
      </c>
      <c r="AA18" s="32">
        <v>2.5</v>
      </c>
    </row>
    <row r="19" spans="1:33" s="11" customFormat="1" ht="32.25" customHeight="1" thickBot="1" x14ac:dyDescent="0.3">
      <c r="A19" s="33"/>
      <c r="B19" s="34"/>
      <c r="C19" s="118" t="s">
        <v>30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7"/>
      <c r="Y19" s="117"/>
      <c r="Z19" s="117"/>
      <c r="AA19" s="120"/>
    </row>
    <row r="20" spans="1:33" s="1" customFormat="1" ht="45" customHeight="1" x14ac:dyDescent="0.25">
      <c r="A20" s="35" t="s">
        <v>31</v>
      </c>
      <c r="B20" s="36"/>
      <c r="C20" s="37" t="s">
        <v>32</v>
      </c>
      <c r="D20" s="36" t="s">
        <v>33</v>
      </c>
      <c r="E20" s="36"/>
      <c r="F20" s="36" t="s">
        <v>34</v>
      </c>
      <c r="G20" s="36">
        <f>1.24</f>
        <v>1.24</v>
      </c>
      <c r="H20" s="36">
        <f>IF(F20="слесарь 2 р.",[1]Калькуляция!$C$22,IF(F20="слесарь 3 р.",[1]Калькуляция!$D$22,IF(F20="слесарь 4 р.",[1]Калькуляция!$E$22,IF(F20="слесарь 5 р.",[1]Калькуляция!$F$22,IF(F20="слесарь 6 р.",[1]Калькуляция!$G$22,IF(F20="э/газосварщик 4 р.",[1]Калькуляция!$I$22,IF(F20="э/газосварщик 5 р.",[1]Калькуляция!$H$22,IF(F20="монтер 4 р.",[1]Калькуляция!$J$22,IF(F20="монтер 5 р.",[1]Калькуляция!$K$22,IF(F20="монтер  6 р.",[1]Калькуляция!$L$22,IF(F20="мастер 8 р.",[1]Калькуляция!$M$22,IF(F20="инженер 10 р.",[1]Калькуляция!$N$22,0))))))))))))</f>
        <v>498</v>
      </c>
      <c r="I20" s="36" t="s">
        <v>35</v>
      </c>
      <c r="J20" s="36">
        <f>1.24</f>
        <v>1.24</v>
      </c>
      <c r="K20" s="36">
        <f>IF(I20="слесарь 2 р.",[1]Калькуляция!$C$22,IF(I20="слесарь 3 р.",[1]Калькуляция!$D$22,IF(I20="слесарь 4 р.",[1]Калькуляция!$E$22,IF(I20="слесарь 5 р.",[1]Калькуляция!$F$22,IF(I20="слесарь 6 р.",[1]Калькуляция!$G$22,IF(I20="э/газосварщик 4 р.",[1]Калькуляция!$I$22,IF(I20="э/газосварщик 5 р.",[1]Калькуляция!$H$22,IF(I20="монтер 4 р.",[1]Калькуляция!$J$22,IF(I20="монтер 5 р.",[1]Калькуляция!$K$22,IF(I20="монтер  6 р.",[1]Калькуляция!$L$22,IF(I20="мастер 8 р.",[1]Калькуляция!$M$22,IF(I20="инженер 10 р.",[1]Калькуляция!$N$22,0))))))))))))</f>
        <v>355.6</v>
      </c>
      <c r="L20" s="36" t="s">
        <v>36</v>
      </c>
      <c r="M20" s="36">
        <f>1.24</f>
        <v>1.24</v>
      </c>
      <c r="N20" s="36">
        <f>IF(L20="слесарь 2 р.",[1]Калькуляция!$C$22,IF(L20="слесарь 3 р.",[1]Калькуляция!$D$22,IF(L20="слесарь 4 р.",[1]Калькуляция!$E$22,IF(L20="слесарь 5 р.",[1]Калькуляция!$F$22,IF(L20="слесарь 6 р.",[1]Калькуляция!$G$22,IF(L20="э/газосварщик 4 р.",[1]Калькуляция!$I$22,IF(L20="э/газосварщик 5 р.",[1]Калькуляция!$H$22,IF(L20="монтер 4 р.",[1]Калькуляция!$J$22,IF(L20="монтер 5 р.",[1]Калькуляция!$K$22,IF(L20="монтер  6 р.",[1]Калькуляция!$L$22,IF(L20="мастер 8 р.",[1]Калькуляция!$M$22,IF(L20="инженер 10 р.",[1]Калькуляция!$N$22,0))))))))))))</f>
        <v>317.8</v>
      </c>
      <c r="O20" s="36" t="s">
        <v>37</v>
      </c>
      <c r="P20" s="36">
        <f>1.24</f>
        <v>1.24</v>
      </c>
      <c r="Q20" s="38">
        <f>IF(O20="слесарь 2 р.",[1]Калькуляция!$C$22,IF(O20="слесарь 3 р.",[1]Калькуляция!$D$22,IF(O20="слесарь 4 р.",[1]Калькуляция!$E$22,IF(O20="слесарь 5 р.",[1]Калькуляция!$F$22,IF(O20="слесарь 6 р.",[1]Калькуляция!$G$22,IF(O20="э/газосварщик 4 р.",[1]Калькуляция!$I$22,IF(O20="э/газосварщик 5 р.",[1]Калькуляция!$H$22,IF(O20="монтер 4 р.",[1]Калькуляция!$J$22,IF(O20="монтер 5 р.",[1]Калькуляция!$K$22,IF(O20="монтер  6 р.",[1]Калькуляция!$L$22,IF(O20="мастер 8 р.",[1]Калькуляция!$M$22,IF(O20="инженер 10 р.",[1]Калькуляция!$N$22,IF(O20="водитель",[1]Калькуляция!$O$22,0)))))))))))))</f>
        <v>385.5</v>
      </c>
      <c r="R20" s="39">
        <f>ROUND(W20/1.2,2)</f>
        <v>1930.83</v>
      </c>
      <c r="S20" s="40">
        <f>ROUND(X20/1.2,2)</f>
        <v>3475</v>
      </c>
      <c r="T20" s="40">
        <f>ROUND(Y20/1.2,2)</f>
        <v>3860.83</v>
      </c>
      <c r="U20" s="40">
        <f>ROUND(Z20/1.2,2)</f>
        <v>4247.5</v>
      </c>
      <c r="V20" s="41">
        <f>ROUND(AA20/1.2,2)</f>
        <v>4826.67</v>
      </c>
      <c r="W20" s="42">
        <f>ROUND((G20*H20+J20*K20+M20*N20+P20*Q20)*1.2,0)</f>
        <v>2317</v>
      </c>
      <c r="X20" s="43">
        <f>ROUND((G20*H20+J20*K20+M20*N20+P20*Q20)*$X$18*1.2,0)</f>
        <v>4170</v>
      </c>
      <c r="Y20" s="44">
        <f>ROUND((G20*H20+J20*K20+M20*N20+P20*Q20)*$Y$18*1.2,0)</f>
        <v>4633</v>
      </c>
      <c r="Z20" s="44">
        <f>ROUND((G20*H20+J20*K20+M20*N20+P20*Q20)*$Z$18*1.2,0)</f>
        <v>5097</v>
      </c>
      <c r="AA20" s="45">
        <f>ROUND((G20*H20+J20*K20+M20*N20+P20*Q20)*$AA$18*1.2,0)</f>
        <v>5792</v>
      </c>
      <c r="AC20" s="46"/>
    </row>
    <row r="21" spans="1:33" s="1" customFormat="1" ht="46.5" customHeight="1" x14ac:dyDescent="0.25">
      <c r="A21" s="47" t="s">
        <v>38</v>
      </c>
      <c r="B21" s="48"/>
      <c r="C21" s="49" t="s">
        <v>39</v>
      </c>
      <c r="D21" s="48" t="s">
        <v>33</v>
      </c>
      <c r="E21" s="48"/>
      <c r="F21" s="48" t="s">
        <v>34</v>
      </c>
      <c r="G21" s="48" t="s">
        <v>40</v>
      </c>
      <c r="H21" s="48">
        <f>IF(F21="слесарь 2 р.",[1]Калькуляция!$C$22,IF(F21="слесарь 3 р.",[1]Калькуляция!$D$22,IF(F21="слесарь 4 р.",[1]Калькуляция!$E$22,IF(F21="слесарь 5 р.",[1]Калькуляция!$F$22,IF(F21="слесарь 6 р.",[1]Калькуляция!$G$22,IF(F21="э/газосварщик 4 р.",[1]Калькуляция!$I$22,IF(F21="э/газосварщик 5 р.",[1]Калькуляция!$H$22,IF(F21="монтер 4 р.",[1]Калькуляция!$J$22,IF(F21="монтер 5 р.",[1]Калькуляция!$K$22,IF(F21="монтер  6 р.",[1]Калькуляция!$L$22,IF(F21="мастер 8 р.",[1]Калькуляция!$M$22,IF(F21="инженер 10 р.",[1]Калькуляция!$N$22,0))))))))))))</f>
        <v>498</v>
      </c>
      <c r="I21" s="48" t="s">
        <v>35</v>
      </c>
      <c r="J21" s="48" t="s">
        <v>40</v>
      </c>
      <c r="K21" s="48">
        <f>IF(I21="слесарь 2 р.",[1]Калькуляция!$C$22,IF(I21="слесарь 3 р.",[1]Калькуляция!$D$22,IF(I21="слесарь 4 р.",[1]Калькуляция!$E$22,IF(I21="слесарь 5 р.",[1]Калькуляция!$F$22,IF(I21="слесарь 6 р.",[1]Калькуляция!$G$22,IF(I21="э/газосварщик 4 р.",[1]Калькуляция!$I$22,IF(I21="э/газосварщик 5 р.",[1]Калькуляция!$H$22,IF(I21="монтер 4 р.",[1]Калькуляция!$J$22,IF(I21="монтер 5 р.",[1]Калькуляция!$K$22,IF(I21="монтер  6 р.",[1]Калькуляция!$L$22,IF(I21="мастер 8 р.",[1]Калькуляция!$M$22,IF(I21="инженер 10 р.",[1]Калькуляция!$N$22,0))))))))))))</f>
        <v>355.6</v>
      </c>
      <c r="L21" s="48" t="s">
        <v>36</v>
      </c>
      <c r="M21" s="48" t="s">
        <v>40</v>
      </c>
      <c r="N21" s="48">
        <f>IF(L21="слесарь 2 р.",[1]Калькуляция!$C$22,IF(L21="слесарь 3 р.",[1]Калькуляция!$D$22,IF(L21="слесарь 4 р.",[1]Калькуляция!$E$22,IF(L21="слесарь 5 р.",[1]Калькуляция!$F$22,IF(L21="слесарь 6 р.",[1]Калькуляция!$G$22,IF(L21="э/газосварщик 4 р.",[1]Калькуляция!$I$22,IF(L21="э/газосварщик 5 р.",[1]Калькуляция!$H$22,IF(L21="монтер 4 р.",[1]Калькуляция!$J$22,IF(L21="монтер 5 р.",[1]Калькуляция!$K$22,IF(L21="монтер  6 р.",[1]Калькуляция!$L$22,IF(L21="мастер 8 р.",[1]Калькуляция!$M$22,IF(L21="инженер 10 р.",[1]Калькуляция!$N$22,0))))))))))))</f>
        <v>317.8</v>
      </c>
      <c r="O21" s="48" t="s">
        <v>37</v>
      </c>
      <c r="P21" s="48" t="s">
        <v>40</v>
      </c>
      <c r="Q21" s="50">
        <f>IF(O21="слесарь 2 р.",[1]Калькуляция!$C$22,IF(O21="слесарь 3 р.",[1]Калькуляция!$D$22,IF(O21="слесарь 4 р.",[1]Калькуляция!$E$22,IF(O21="слесарь 5 р.",[1]Калькуляция!$F$22,IF(O21="слесарь 6 р.",[1]Калькуляция!$G$22,IF(O21="э/газосварщик 4 р.",[1]Калькуляция!$I$22,IF(O21="э/газосварщик 5 р.",[1]Калькуляция!$H$22,IF(O21="монтер 4 р.",[1]Калькуляция!$J$22,IF(O21="монтер 5 р.",[1]Калькуляция!$K$22,IF(O21="монтер  6 р.",[1]Калькуляция!$L$22,IF(O21="мастер 8 р.",[1]Калькуляция!$M$22,IF(O21="инженер 10 р.",[1]Калькуляция!$N$22,IF(O21="водитель",[1]Калькуляция!$O$22,0)))))))))))))</f>
        <v>385.5</v>
      </c>
      <c r="R21" s="51">
        <f>ROUND(W21/1.2,2)</f>
        <v>1884.17</v>
      </c>
      <c r="S21" s="52">
        <f t="shared" ref="R21:V54" si="1">ROUND(X21/1.2,2)</f>
        <v>3390.83</v>
      </c>
      <c r="T21" s="52">
        <f t="shared" si="1"/>
        <v>3767.5</v>
      </c>
      <c r="U21" s="52">
        <f t="shared" si="1"/>
        <v>4144.17</v>
      </c>
      <c r="V21" s="53">
        <f t="shared" si="1"/>
        <v>4710</v>
      </c>
      <c r="W21" s="54">
        <f t="shared" ref="W21:W30" si="2">ROUND((G21*H21+J21*K21+M21*N21+P21*Q21)*1.2,0)</f>
        <v>2261</v>
      </c>
      <c r="X21" s="55">
        <f t="shared" ref="X21:X54" si="3">ROUND((G21*H21+J21*K21+M21*N21+P21*Q21)*$X$18*1.2,0)</f>
        <v>4069</v>
      </c>
      <c r="Y21" s="56">
        <f t="shared" ref="Y21:Y30" si="4">ROUND((G21*H21+J21*K21+M21*N21+P21*Q21)*$Y$18*1.2,0)</f>
        <v>4521</v>
      </c>
      <c r="Z21" s="56">
        <f t="shared" ref="Z21:Z30" si="5">ROUND((G21*H21+J21*K21+M21*N21+P21*Q21)*$Z$18*1.2,0)</f>
        <v>4973</v>
      </c>
      <c r="AA21" s="57">
        <f t="shared" ref="AA21:AA30" si="6">ROUND((G21*H21+J21*K21+M21*N21+P21*Q21)*$AA$18*1.2,0)</f>
        <v>5652</v>
      </c>
      <c r="AC21" s="46"/>
    </row>
    <row r="22" spans="1:33" s="1" customFormat="1" ht="52.5" customHeight="1" x14ac:dyDescent="0.25">
      <c r="A22" s="47" t="s">
        <v>41</v>
      </c>
      <c r="B22" s="48"/>
      <c r="C22" s="49" t="s">
        <v>42</v>
      </c>
      <c r="D22" s="48" t="s">
        <v>33</v>
      </c>
      <c r="E22" s="48"/>
      <c r="F22" s="48" t="s">
        <v>34</v>
      </c>
      <c r="G22" s="48" t="s">
        <v>43</v>
      </c>
      <c r="H22" s="48">
        <f>IF(F22="слесарь 2 р.",[1]Калькуляция!$C$22,IF(F22="слесарь 3 р.",[1]Калькуляция!$D$22,IF(F22="слесарь 4 р.",[1]Калькуляция!$E$22,IF(F22="слесарь 5 р.",[1]Калькуляция!$F$22,IF(F22="слесарь 6 р.",[1]Калькуляция!$G$22,IF(F22="э/газосварщик 4 р.",[1]Калькуляция!$I$22,IF(F22="э/газосварщик 5 р.",[1]Калькуляция!$H$22,IF(F22="монтер 4 р.",[1]Калькуляция!$J$22,IF(F22="монтер 5 р.",[1]Калькуляция!$K$22,IF(F22="монтер  6 р.",[1]Калькуляция!$L$22,IF(F22="мастер 8 р.",[1]Калькуляция!$M$22,IF(F22="инженер 10 р.",[1]Калькуляция!$N$22,0))))))))))))</f>
        <v>498</v>
      </c>
      <c r="I22" s="48" t="s">
        <v>35</v>
      </c>
      <c r="J22" s="48" t="s">
        <v>43</v>
      </c>
      <c r="K22" s="48">
        <f>IF(I22="слесарь 2 р.",[1]Калькуляция!$C$22,IF(I22="слесарь 3 р.",[1]Калькуляция!$D$22,IF(I22="слесарь 4 р.",[1]Калькуляция!$E$22,IF(I22="слесарь 5 р.",[1]Калькуляция!$F$22,IF(I22="слесарь 6 р.",[1]Калькуляция!$G$22,IF(I22="э/газосварщик 4 р.",[1]Калькуляция!$I$22,IF(I22="э/газосварщик 5 р.",[1]Калькуляция!$H$22,IF(I22="монтер 4 р.",[1]Калькуляция!$J$22,IF(I22="монтер 5 р.",[1]Калькуляция!$K$22,IF(I22="монтер  6 р.",[1]Калькуляция!$L$22,IF(I22="мастер 8 р.",[1]Калькуляция!$M$22,IF(I22="инженер 10 р.",[1]Калькуляция!$N$22,0))))))))))))</f>
        <v>355.6</v>
      </c>
      <c r="L22" s="48" t="s">
        <v>36</v>
      </c>
      <c r="M22" s="48" t="s">
        <v>43</v>
      </c>
      <c r="N22" s="48">
        <f>IF(L22="слесарь 2 р.",[1]Калькуляция!$C$22,IF(L22="слесарь 3 р.",[1]Калькуляция!$D$22,IF(L22="слесарь 4 р.",[1]Калькуляция!$E$22,IF(L22="слесарь 5 р.",[1]Калькуляция!$F$22,IF(L22="слесарь 6 р.",[1]Калькуляция!$G$22,IF(L22="э/газосварщик 4 р.",[1]Калькуляция!$I$22,IF(L22="э/газосварщик 5 р.",[1]Калькуляция!$H$22,IF(L22="монтер 4 р.",[1]Калькуляция!$J$22,IF(L22="монтер 5 р.",[1]Калькуляция!$K$22,IF(L22="монтер  6 р.",[1]Калькуляция!$L$22,IF(L22="мастер 8 р.",[1]Калькуляция!$M$22,IF(L22="инженер 10 р.",[1]Калькуляция!$N$22,0))))))))))))</f>
        <v>317.8</v>
      </c>
      <c r="O22" s="48" t="s">
        <v>37</v>
      </c>
      <c r="P22" s="48" t="s">
        <v>43</v>
      </c>
      <c r="Q22" s="50">
        <f>IF(O22="слесарь 2 р.",[1]Калькуляция!$C$22,IF(O22="слесарь 3 р.",[1]Калькуляция!$D$22,IF(O22="слесарь 4 р.",[1]Калькуляция!$E$22,IF(O22="слесарь 5 р.",[1]Калькуляция!$F$22,IF(O22="слесарь 6 р.",[1]Калькуляция!$G$22,IF(O22="э/газосварщик 4 р.",[1]Калькуляция!$I$22,IF(O22="э/газосварщик 5 р.",[1]Калькуляция!$H$22,IF(O22="монтер 4 р.",[1]Калькуляция!$J$22,IF(O22="монтер 5 р.",[1]Калькуляция!$K$22,IF(O22="монтер  6 р.",[1]Калькуляция!$L$22,IF(O22="мастер 8 р.",[1]Калькуляция!$M$22,IF(O22="инженер 10 р.",[1]Калькуляция!$N$22,IF(O22="водитель",[1]Калькуляция!$O$22,0)))))))))))))</f>
        <v>385.5</v>
      </c>
      <c r="R22" s="51">
        <f t="shared" si="1"/>
        <v>1775</v>
      </c>
      <c r="S22" s="52">
        <f t="shared" si="1"/>
        <v>3195</v>
      </c>
      <c r="T22" s="52">
        <f t="shared" si="1"/>
        <v>3550</v>
      </c>
      <c r="U22" s="52">
        <f t="shared" si="1"/>
        <v>3905</v>
      </c>
      <c r="V22" s="53">
        <f t="shared" si="1"/>
        <v>4437.5</v>
      </c>
      <c r="W22" s="54">
        <f t="shared" si="2"/>
        <v>2130</v>
      </c>
      <c r="X22" s="55">
        <f t="shared" si="3"/>
        <v>3834</v>
      </c>
      <c r="Y22" s="56">
        <f t="shared" si="4"/>
        <v>4260</v>
      </c>
      <c r="Z22" s="56">
        <f t="shared" si="5"/>
        <v>4686</v>
      </c>
      <c r="AA22" s="57">
        <f t="shared" si="6"/>
        <v>5325</v>
      </c>
      <c r="AC22" s="46"/>
    </row>
    <row r="23" spans="1:33" s="1" customFormat="1" ht="57.75" customHeight="1" x14ac:dyDescent="0.25">
      <c r="A23" s="47" t="s">
        <v>44</v>
      </c>
      <c r="B23" s="58"/>
      <c r="C23" s="49" t="s">
        <v>45</v>
      </c>
      <c r="D23" s="48" t="s">
        <v>33</v>
      </c>
      <c r="E23" s="48"/>
      <c r="F23" s="48" t="s">
        <v>34</v>
      </c>
      <c r="G23" s="48" t="s">
        <v>46</v>
      </c>
      <c r="H23" s="48">
        <f>IF(F23="слесарь 2 р.",[1]Калькуляция!$C$22,IF(F23="слесарь 3 р.",[1]Калькуляция!$D$22,IF(F23="слесарь 4 р.",[1]Калькуляция!$E$22,IF(F23="слесарь 5 р.",[1]Калькуляция!$F$22,IF(F23="слесарь 6 р.",[1]Калькуляция!$G$22,IF(F23="э/газосварщик 4 р.",[1]Калькуляция!$I$22,IF(F23="э/газосварщик 5 р.",[1]Калькуляция!$H$22,IF(F23="монтер 4 р.",[1]Калькуляция!$J$22,IF(F23="монтер 5 р.",[1]Калькуляция!$K$22,IF(F23="монтер  6 р.",[1]Калькуляция!$L$22,IF(F23="мастер 8 р.",[1]Калькуляция!$M$22,IF(F23="инженер 10 р.",[1]Калькуляция!$N$22,0))))))))))))</f>
        <v>498</v>
      </c>
      <c r="I23" s="48" t="s">
        <v>35</v>
      </c>
      <c r="J23" s="48" t="s">
        <v>46</v>
      </c>
      <c r="K23" s="48">
        <f>IF(I23="слесарь 2 р.",[1]Калькуляция!$C$22,IF(I23="слесарь 3 р.",[1]Калькуляция!$D$22,IF(I23="слесарь 4 р.",[1]Калькуляция!$E$22,IF(I23="слесарь 5 р.",[1]Калькуляция!$F$22,IF(I23="слесарь 6 р.",[1]Калькуляция!$G$22,IF(I23="э/газосварщик 4 р.",[1]Калькуляция!$I$22,IF(I23="э/газосварщик 5 р.",[1]Калькуляция!$H$22,IF(I23="монтер 4 р.",[1]Калькуляция!$J$22,IF(I23="монтер 5 р.",[1]Калькуляция!$K$22,IF(I23="монтер  6 р.",[1]Калькуляция!$L$22,IF(I23="мастер 8 р.",[1]Калькуляция!$M$22,IF(I23="инженер 10 р.",[1]Калькуляция!$N$22,0))))))))))))</f>
        <v>355.6</v>
      </c>
      <c r="L23" s="48" t="s">
        <v>36</v>
      </c>
      <c r="M23" s="48" t="s">
        <v>46</v>
      </c>
      <c r="N23" s="48">
        <f>IF(L23="слесарь 2 р.",[1]Калькуляция!$C$22,IF(L23="слесарь 3 р.",[1]Калькуляция!$D$22,IF(L23="слесарь 4 р.",[1]Калькуляция!$E$22,IF(L23="слесарь 5 р.",[1]Калькуляция!$F$22,IF(L23="слесарь 6 р.",[1]Калькуляция!$G$22,IF(L23="э/газосварщик 4 р.",[1]Калькуляция!$I$22,IF(L23="э/газосварщик 5 р.",[1]Калькуляция!$H$22,IF(L23="монтер 4 р.",[1]Калькуляция!$J$22,IF(L23="монтер 5 р.",[1]Калькуляция!$K$22,IF(L23="монтер  6 р.",[1]Калькуляция!$L$22,IF(L23="мастер 8 р.",[1]Калькуляция!$M$22,IF(L23="инженер 10 р.",[1]Калькуляция!$N$22,0))))))))))))</f>
        <v>317.8</v>
      </c>
      <c r="O23" s="48" t="s">
        <v>37</v>
      </c>
      <c r="P23" s="48" t="s">
        <v>46</v>
      </c>
      <c r="Q23" s="50">
        <f>IF(O23="слесарь 2 р.",[1]Калькуляция!$C$22,IF(O23="слесарь 3 р.",[1]Калькуляция!$D$22,IF(O23="слесарь 4 р.",[1]Калькуляция!$E$22,IF(O23="слесарь 5 р.",[1]Калькуляция!$F$22,IF(O23="слесарь 6 р.",[1]Калькуляция!$G$22,IF(O23="э/газосварщик 4 р.",[1]Калькуляция!$I$22,IF(O23="э/газосварщик 5 р.",[1]Калькуляция!$H$22,IF(O23="монтер 4 р.",[1]Калькуляция!$J$22,IF(O23="монтер 5 р.",[1]Калькуляция!$K$22,IF(O23="монтер  6 р.",[1]Калькуляция!$L$22,IF(O23="мастер 8 р.",[1]Калькуляция!$M$22,IF(O23="инженер 10 р.",[1]Калькуляция!$N$22,IF(O23="водитель",[1]Калькуляция!$O$22,0)))))))))))))</f>
        <v>385.5</v>
      </c>
      <c r="R23" s="51">
        <f>ROUND(W23/1.2,2)</f>
        <v>2304.17</v>
      </c>
      <c r="S23" s="52">
        <f t="shared" si="1"/>
        <v>4147.5</v>
      </c>
      <c r="T23" s="52">
        <f t="shared" si="1"/>
        <v>4608.33</v>
      </c>
      <c r="U23" s="52">
        <f t="shared" si="1"/>
        <v>5069.17</v>
      </c>
      <c r="V23" s="53">
        <f t="shared" si="1"/>
        <v>5760.83</v>
      </c>
      <c r="W23" s="54">
        <f t="shared" si="2"/>
        <v>2765</v>
      </c>
      <c r="X23" s="55">
        <f t="shared" si="3"/>
        <v>4977</v>
      </c>
      <c r="Y23" s="56">
        <f t="shared" si="4"/>
        <v>5530</v>
      </c>
      <c r="Z23" s="56">
        <f t="shared" si="5"/>
        <v>6083</v>
      </c>
      <c r="AA23" s="57">
        <f t="shared" si="6"/>
        <v>6913</v>
      </c>
      <c r="AC23" s="46"/>
      <c r="AG23" s="1" t="s">
        <v>47</v>
      </c>
    </row>
    <row r="24" spans="1:33" s="1" customFormat="1" ht="66.75" customHeight="1" x14ac:dyDescent="0.25">
      <c r="A24" s="47" t="s">
        <v>48</v>
      </c>
      <c r="B24" s="58"/>
      <c r="C24" s="49" t="s">
        <v>49</v>
      </c>
      <c r="D24" s="48" t="s">
        <v>33</v>
      </c>
      <c r="E24" s="48"/>
      <c r="F24" s="48" t="s">
        <v>34</v>
      </c>
      <c r="G24" s="48" t="s">
        <v>50</v>
      </c>
      <c r="H24" s="48">
        <f>IF(F24="слесарь 2 р.",[1]Калькуляция!$C$22,IF(F24="слесарь 3 р.",[1]Калькуляция!$D$22,IF(F24="слесарь 4 р.",[1]Калькуляция!$E$22,IF(F24="слесарь 5 р.",[1]Калькуляция!$F$22,IF(F24="слесарь 6 р.",[1]Калькуляция!$G$22,IF(F24="э/газосварщик 4 р.",[1]Калькуляция!$I$22,IF(F24="э/газосварщик 5 р.",[1]Калькуляция!$H$22,IF(F24="монтер 4 р.",[1]Калькуляция!$J$22,IF(F24="монтер 5 р.",[1]Калькуляция!$K$22,IF(F24="монтер  6 р.",[1]Калькуляция!$L$22,IF(F24="мастер 8 р.",[1]Калькуляция!$M$22,IF(F24="инженер 10 р.",[1]Калькуляция!$N$22,0))))))))))))</f>
        <v>498</v>
      </c>
      <c r="I24" s="48" t="s">
        <v>35</v>
      </c>
      <c r="J24" s="48" t="s">
        <v>50</v>
      </c>
      <c r="K24" s="48">
        <f>IF(I24="слесарь 2 р.",[1]Калькуляция!$C$22,IF(I24="слесарь 3 р.",[1]Калькуляция!$D$22,IF(I24="слесарь 4 р.",[1]Калькуляция!$E$22,IF(I24="слесарь 5 р.",[1]Калькуляция!$F$22,IF(I24="слесарь 6 р.",[1]Калькуляция!$G$22,IF(I24="э/газосварщик 4 р.",[1]Калькуляция!$I$22,IF(I24="э/газосварщик 5 р.",[1]Калькуляция!$H$22,IF(I24="монтер 4 р.",[1]Калькуляция!$J$22,IF(I24="монтер 5 р.",[1]Калькуляция!$K$22,IF(I24="монтер  6 р.",[1]Калькуляция!$L$22,IF(I24="мастер 8 р.",[1]Калькуляция!$M$22,IF(I24="инженер 10 р.",[1]Калькуляция!$N$22,0))))))))))))</f>
        <v>355.6</v>
      </c>
      <c r="L24" s="48" t="s">
        <v>36</v>
      </c>
      <c r="M24" s="48" t="s">
        <v>50</v>
      </c>
      <c r="N24" s="48">
        <f>IF(L24="слесарь 2 р.",[1]Калькуляция!$C$22,IF(L24="слесарь 3 р.",[1]Калькуляция!$D$22,IF(L24="слесарь 4 р.",[1]Калькуляция!$E$22,IF(L24="слесарь 5 р.",[1]Калькуляция!$F$22,IF(L24="слесарь 6 р.",[1]Калькуляция!$G$22,IF(L24="э/газосварщик 4 р.",[1]Калькуляция!$I$22,IF(L24="э/газосварщик 5 р.",[1]Калькуляция!$H$22,IF(L24="монтер 4 р.",[1]Калькуляция!$J$22,IF(L24="монтер 5 р.",[1]Калькуляция!$K$22,IF(L24="монтер  6 р.",[1]Калькуляция!$L$22,IF(L24="мастер 8 р.",[1]Калькуляция!$M$22,IF(L24="инженер 10 р.",[1]Калькуляция!$N$22,0))))))))))))</f>
        <v>317.8</v>
      </c>
      <c r="O24" s="48" t="s">
        <v>37</v>
      </c>
      <c r="P24" s="48" t="s">
        <v>50</v>
      </c>
      <c r="Q24" s="50">
        <f>IF(O24="слесарь 2 р.",[1]Калькуляция!$C$22,IF(O24="слесарь 3 р.",[1]Калькуляция!$D$22,IF(O24="слесарь 4 р.",[1]Калькуляция!$E$22,IF(O24="слесарь 5 р.",[1]Калькуляция!$F$22,IF(O24="слесарь 6 р.",[1]Калькуляция!$G$22,IF(O24="э/газосварщик 4 р.",[1]Калькуляция!$I$22,IF(O24="э/газосварщик 5 р.",[1]Калькуляция!$H$22,IF(O24="монтер 4 р.",[1]Калькуляция!$J$22,IF(O24="монтер 5 р.",[1]Калькуляция!$K$22,IF(O24="монтер  6 р.",[1]Калькуляция!$L$22,IF(O24="мастер 8 р.",[1]Калькуляция!$M$22,IF(O24="инженер 10 р.",[1]Калькуляция!$N$22,IF(O24="водитель",[1]Калькуляция!$O$22,0)))))))))))))</f>
        <v>385.5</v>
      </c>
      <c r="R24" s="51">
        <f t="shared" si="1"/>
        <v>2740</v>
      </c>
      <c r="S24" s="52">
        <f t="shared" si="1"/>
        <v>4932.5</v>
      </c>
      <c r="T24" s="52">
        <f t="shared" si="1"/>
        <v>5480</v>
      </c>
      <c r="U24" s="52">
        <f t="shared" si="1"/>
        <v>6028.33</v>
      </c>
      <c r="V24" s="53">
        <f t="shared" si="1"/>
        <v>6850</v>
      </c>
      <c r="W24" s="54">
        <f t="shared" si="2"/>
        <v>3288</v>
      </c>
      <c r="X24" s="55">
        <f t="shared" si="3"/>
        <v>5919</v>
      </c>
      <c r="Y24" s="56">
        <f t="shared" si="4"/>
        <v>6576</v>
      </c>
      <c r="Z24" s="56">
        <f t="shared" si="5"/>
        <v>7234</v>
      </c>
      <c r="AA24" s="57">
        <f t="shared" si="6"/>
        <v>8220</v>
      </c>
      <c r="AC24" s="46"/>
    </row>
    <row r="25" spans="1:33" s="1" customFormat="1" ht="53.25" customHeight="1" x14ac:dyDescent="0.25">
      <c r="A25" s="47" t="s">
        <v>51</v>
      </c>
      <c r="B25" s="48"/>
      <c r="C25" s="49" t="s">
        <v>52</v>
      </c>
      <c r="D25" s="48" t="s">
        <v>33</v>
      </c>
      <c r="E25" s="48"/>
      <c r="F25" s="48" t="s">
        <v>34</v>
      </c>
      <c r="G25" s="48" t="s">
        <v>53</v>
      </c>
      <c r="H25" s="48">
        <f>IF(F25="слесарь 2 р.",[1]Калькуляция!$C$22,IF(F25="слесарь 3 р.",[1]Калькуляция!$D$22,IF(F25="слесарь 4 р.",[1]Калькуляция!$E$22,IF(F25="слесарь 5 р.",[1]Калькуляция!$F$22,IF(F25="слесарь 6 р.",[1]Калькуляция!$G$22,IF(F25="э/газосварщик 4 р.",[1]Калькуляция!$I$22,IF(F25="э/газосварщик 5 р.",[1]Калькуляция!$H$22,IF(F25="монтер 4 р.",[1]Калькуляция!$J$22,IF(F25="монтер 5 р.",[1]Калькуляция!$K$22,IF(F25="монтер  6 р.",[1]Калькуляция!$L$22,IF(F25="мастер 8 р.",[1]Калькуляция!$M$22,IF(F25="инженер 10 р.",[1]Калькуляция!$N$22,0))))))))))))</f>
        <v>498</v>
      </c>
      <c r="I25" s="48" t="s">
        <v>35</v>
      </c>
      <c r="J25" s="48" t="s">
        <v>53</v>
      </c>
      <c r="K25" s="48">
        <f>IF(I25="слесарь 2 р.",[1]Калькуляция!$C$22,IF(I25="слесарь 3 р.",[1]Калькуляция!$D$22,IF(I25="слесарь 4 р.",[1]Калькуляция!$E$22,IF(I25="слесарь 5 р.",[1]Калькуляция!$F$22,IF(I25="слесарь 6 р.",[1]Калькуляция!$G$22,IF(I25="э/газосварщик 4 р.",[1]Калькуляция!$I$22,IF(I25="э/газосварщик 5 р.",[1]Калькуляция!$H$22,IF(I25="монтер 4 р.",[1]Калькуляция!$J$22,IF(I25="монтер 5 р.",[1]Калькуляция!$K$22,IF(I25="монтер  6 р.",[1]Калькуляция!$L$22,IF(I25="мастер 8 р.",[1]Калькуляция!$M$22,IF(I25="инженер 10 р.",[1]Калькуляция!$N$22,0))))))))))))</f>
        <v>355.6</v>
      </c>
      <c r="L25" s="48" t="s">
        <v>36</v>
      </c>
      <c r="M25" s="48" t="s">
        <v>53</v>
      </c>
      <c r="N25" s="48">
        <f>IF(L25="слесарь 2 р.",[1]Калькуляция!$C$22,IF(L25="слесарь 3 р.",[1]Калькуляция!$D$22,IF(L25="слесарь 4 р.",[1]Калькуляция!$E$22,IF(L25="слесарь 5 р.",[1]Калькуляция!$F$22,IF(L25="слесарь 6 р.",[1]Калькуляция!$G$22,IF(L25="э/газосварщик 4 р.",[1]Калькуляция!$I$22,IF(L25="э/газосварщик 5 р.",[1]Калькуляция!$H$22,IF(L25="монтер 4 р.",[1]Калькуляция!$J$22,IF(L25="монтер 5 р.",[1]Калькуляция!$K$22,IF(L25="монтер  6 р.",[1]Калькуляция!$L$22,IF(L25="мастер 8 р.",[1]Калькуляция!$M$22,IF(L25="инженер 10 р.",[1]Калькуляция!$N$22,0))))))))))))</f>
        <v>317.8</v>
      </c>
      <c r="O25" s="48" t="s">
        <v>37</v>
      </c>
      <c r="P25" s="48" t="s">
        <v>53</v>
      </c>
      <c r="Q25" s="50">
        <f>IF(O25="слесарь 2 р.",[1]Калькуляция!$C$22,IF(O25="слесарь 3 р.",[1]Калькуляция!$D$22,IF(O25="слесарь 4 р.",[1]Калькуляция!$E$22,IF(O25="слесарь 5 р.",[1]Калькуляция!$F$22,IF(O25="слесарь 6 р.",[1]Калькуляция!$G$22,IF(O25="э/газосварщик 4 р.",[1]Калькуляция!$I$22,IF(O25="э/газосварщик 5 р.",[1]Калькуляция!$H$22,IF(O25="монтер 4 р.",[1]Калькуляция!$J$22,IF(O25="монтер 5 р.",[1]Калькуляция!$K$22,IF(O25="монтер  6 р.",[1]Калькуляция!$L$22,IF(O25="мастер 8 р.",[1]Калькуляция!$M$22,IF(O25="инженер 10 р.",[1]Калькуляция!$N$22,IF(O25="водитель",[1]Калькуляция!$O$22,0)))))))))))))</f>
        <v>385.5</v>
      </c>
      <c r="R25" s="51">
        <f>ROUND(W25/1.2,2)</f>
        <v>2117.5</v>
      </c>
      <c r="S25" s="52">
        <f t="shared" si="1"/>
        <v>3811.67</v>
      </c>
      <c r="T25" s="52">
        <f t="shared" si="1"/>
        <v>4235</v>
      </c>
      <c r="U25" s="52">
        <f t="shared" si="1"/>
        <v>4658.33</v>
      </c>
      <c r="V25" s="53">
        <f t="shared" si="1"/>
        <v>5293.33</v>
      </c>
      <c r="W25" s="54">
        <f t="shared" si="2"/>
        <v>2541</v>
      </c>
      <c r="X25" s="55">
        <f>ROUND((G25*H25+J25*K25+M25*N25+P25*Q25)*$X$18*1.2,0)</f>
        <v>4574</v>
      </c>
      <c r="Y25" s="56">
        <f t="shared" si="4"/>
        <v>5082</v>
      </c>
      <c r="Z25" s="56">
        <f t="shared" si="5"/>
        <v>5590</v>
      </c>
      <c r="AA25" s="57">
        <f t="shared" si="6"/>
        <v>6352</v>
      </c>
      <c r="AC25" s="46"/>
    </row>
    <row r="26" spans="1:33" s="1" customFormat="1" ht="68.25" customHeight="1" x14ac:dyDescent="0.25">
      <c r="A26" s="47" t="s">
        <v>54</v>
      </c>
      <c r="B26" s="48"/>
      <c r="C26" s="49" t="s">
        <v>55</v>
      </c>
      <c r="D26" s="48" t="s">
        <v>33</v>
      </c>
      <c r="E26" s="48"/>
      <c r="F26" s="48" t="s">
        <v>34</v>
      </c>
      <c r="G26" s="48" t="s">
        <v>40</v>
      </c>
      <c r="H26" s="48">
        <f>IF(F26="слесарь 2 р.",[1]Калькуляция!$C$22,IF(F26="слесарь 3 р.",[1]Калькуляция!$D$22,IF(F26="слесарь 4 р.",[1]Калькуляция!$E$22,IF(F26="слесарь 5 р.",[1]Калькуляция!$F$22,IF(F26="слесарь 6 р.",[1]Калькуляция!$G$22,IF(F26="э/газосварщик 4 р.",[1]Калькуляция!$I$22,IF(F26="э/газосварщик 5 р.",[1]Калькуляция!$H$22,IF(F26="монтер 4 р.",[1]Калькуляция!$J$22,IF(F26="монтер 5 р.",[1]Калькуляция!$K$22,IF(F26="монтер  6 р.",[1]Калькуляция!$L$22,IF(F26="мастер 8 р.",[1]Калькуляция!$M$22,IF(F26="инженер 10 р.",[1]Калькуляция!$N$22,0))))))))))))</f>
        <v>498</v>
      </c>
      <c r="I26" s="48" t="s">
        <v>35</v>
      </c>
      <c r="J26" s="48" t="s">
        <v>40</v>
      </c>
      <c r="K26" s="48">
        <f>IF(I26="слесарь 2 р.",[1]Калькуляция!$C$22,IF(I26="слесарь 3 р.",[1]Калькуляция!$D$22,IF(I26="слесарь 4 р.",[1]Калькуляция!$E$22,IF(I26="слесарь 5 р.",[1]Калькуляция!$F$22,IF(I26="слесарь 6 р.",[1]Калькуляция!$G$22,IF(I26="э/газосварщик 4 р.",[1]Калькуляция!$I$22,IF(I26="э/газосварщик 5 р.",[1]Калькуляция!$H$22,IF(I26="монтер 4 р.",[1]Калькуляция!$J$22,IF(I26="монтер 5 р.",[1]Калькуляция!$K$22,IF(I26="монтер  6 р.",[1]Калькуляция!$L$22,IF(I26="мастер 8 р.",[1]Калькуляция!$M$22,IF(I26="инженер 10 р.",[1]Калькуляция!$N$22,0))))))))))))</f>
        <v>355.6</v>
      </c>
      <c r="L26" s="48" t="s">
        <v>36</v>
      </c>
      <c r="M26" s="48" t="s">
        <v>40</v>
      </c>
      <c r="N26" s="48">
        <f>IF(L26="слесарь 2 р.",[1]Калькуляция!$C$22,IF(L26="слесарь 3 р.",[1]Калькуляция!$D$22,IF(L26="слесарь 4 р.",[1]Калькуляция!$E$22,IF(L26="слесарь 5 р.",[1]Калькуляция!$F$22,IF(L26="слесарь 6 р.",[1]Калькуляция!$G$22,IF(L26="э/газосварщик 4 р.",[1]Калькуляция!$I$22,IF(L26="э/газосварщик 5 р.",[1]Калькуляция!$H$22,IF(L26="монтер 4 р.",[1]Калькуляция!$J$22,IF(L26="монтер 5 р.",[1]Калькуляция!$K$22,IF(L26="монтер  6 р.",[1]Калькуляция!$L$22,IF(L26="мастер 8 р.",[1]Калькуляция!$M$22,IF(L26="инженер 10 р.",[1]Калькуляция!$N$22,0))))))))))))</f>
        <v>317.8</v>
      </c>
      <c r="O26" s="48" t="s">
        <v>37</v>
      </c>
      <c r="P26" s="48" t="s">
        <v>40</v>
      </c>
      <c r="Q26" s="50">
        <f>IF(O26="слесарь 2 р.",[1]Калькуляция!$C$22,IF(O26="слесарь 3 р.",[1]Калькуляция!$D$22,IF(O26="слесарь 4 р.",[1]Калькуляция!$E$22,IF(O26="слесарь 5 р.",[1]Калькуляция!$F$22,IF(O26="слесарь 6 р.",[1]Калькуляция!$G$22,IF(O26="э/газосварщик 4 р.",[1]Калькуляция!$I$22,IF(O26="э/газосварщик 5 р.",[1]Калькуляция!$H$22,IF(O26="монтер 4 р.",[1]Калькуляция!$J$22,IF(O26="монтер 5 р.",[1]Калькуляция!$K$22,IF(O26="монтер  6 р.",[1]Калькуляция!$L$22,IF(O26="мастер 8 р.",[1]Калькуляция!$M$22,IF(O26="инженер 10 р.",[1]Калькуляция!$N$22,IF(O26="водитель",[1]Калькуляция!$O$22,0)))))))))))))</f>
        <v>385.5</v>
      </c>
      <c r="R26" s="51">
        <f t="shared" si="1"/>
        <v>1884.17</v>
      </c>
      <c r="S26" s="52">
        <f t="shared" si="1"/>
        <v>3390.83</v>
      </c>
      <c r="T26" s="52">
        <f t="shared" si="1"/>
        <v>3767.5</v>
      </c>
      <c r="U26" s="52">
        <f t="shared" si="1"/>
        <v>4144.17</v>
      </c>
      <c r="V26" s="53">
        <f>ROUND(AA26/1.2,2)</f>
        <v>4710</v>
      </c>
      <c r="W26" s="54">
        <f t="shared" si="2"/>
        <v>2261</v>
      </c>
      <c r="X26" s="55">
        <f>ROUND((G26*H26+J26*K26+M26*N26+P26*Q26)*$X$18*1.2,0)</f>
        <v>4069</v>
      </c>
      <c r="Y26" s="56">
        <f t="shared" si="4"/>
        <v>4521</v>
      </c>
      <c r="Z26" s="56">
        <f t="shared" si="5"/>
        <v>4973</v>
      </c>
      <c r="AA26" s="57">
        <f>ROUND((G26*H26+J26*K26+M26*N26+P26*Q26)*$AA$18*1.2,0)</f>
        <v>5652</v>
      </c>
      <c r="AC26" s="46"/>
    </row>
    <row r="27" spans="1:33" s="1" customFormat="1" ht="57" customHeight="1" x14ac:dyDescent="0.25">
      <c r="A27" s="47" t="s">
        <v>56</v>
      </c>
      <c r="B27" s="48"/>
      <c r="C27" s="49" t="s">
        <v>57</v>
      </c>
      <c r="D27" s="48" t="s">
        <v>33</v>
      </c>
      <c r="E27" s="48"/>
      <c r="F27" s="48" t="s">
        <v>34</v>
      </c>
      <c r="G27" s="48" t="s">
        <v>58</v>
      </c>
      <c r="H27" s="48">
        <f>IF(F27="слесарь 2 р.",[1]Калькуляция!$C$22,IF(F27="слесарь 3 р.",[1]Калькуляция!$D$22,IF(F27="слесарь 4 р.",[1]Калькуляция!$E$22,IF(F27="слесарь 5 р.",[1]Калькуляция!$F$22,IF(F27="слесарь 6 р.",[1]Калькуляция!$G$22,IF(F27="э/газосварщик 4 р.",[1]Калькуляция!$I$22,IF(F27="э/газосварщик 5 р.",[1]Калькуляция!$H$22,IF(F27="монтер 4 р.",[1]Калькуляция!$J$22,IF(F27="монтер 5 р.",[1]Калькуляция!$K$22,IF(F27="монтер  6 р.",[1]Калькуляция!$L$22,IF(F27="мастер 8 р.",[1]Калькуляция!$M$22,IF(F27="инженер 10 р.",[1]Калькуляция!$N$22,0))))))))))))</f>
        <v>498</v>
      </c>
      <c r="I27" s="48" t="s">
        <v>35</v>
      </c>
      <c r="J27" s="48" t="s">
        <v>58</v>
      </c>
      <c r="K27" s="48">
        <f>IF(I27="слесарь 2 р.",[1]Калькуляция!$C$22,IF(I27="слесарь 3 р.",[1]Калькуляция!$D$22,IF(I27="слесарь 4 р.",[1]Калькуляция!$E$22,IF(I27="слесарь 5 р.",[1]Калькуляция!$F$22,IF(I27="слесарь 6 р.",[1]Калькуляция!$G$22,IF(I27="э/газосварщик 4 р.",[1]Калькуляция!$I$22,IF(I27="э/газосварщик 5 р.",[1]Калькуляция!$H$22,IF(I27="монтер 4 р.",[1]Калькуляция!$J$22,IF(I27="монтер 5 р.",[1]Калькуляция!$K$22,IF(I27="монтер  6 р.",[1]Калькуляция!$L$22,IF(I27="мастер 8 р.",[1]Калькуляция!$M$22,IF(I27="инженер 10 р.",[1]Калькуляция!$N$22,0))))))))))))</f>
        <v>355.6</v>
      </c>
      <c r="L27" s="48" t="s">
        <v>36</v>
      </c>
      <c r="M27" s="48" t="s">
        <v>58</v>
      </c>
      <c r="N27" s="48">
        <f>IF(L27="слесарь 2 р.",[1]Калькуляция!$C$22,IF(L27="слесарь 3 р.",[1]Калькуляция!$D$22,IF(L27="слесарь 4 р.",[1]Калькуляция!$E$22,IF(L27="слесарь 5 р.",[1]Калькуляция!$F$22,IF(L27="слесарь 6 р.",[1]Калькуляция!$G$22,IF(L27="э/газосварщик 4 р.",[1]Калькуляция!$I$22,IF(L27="э/газосварщик 5 р.",[1]Калькуляция!$H$22,IF(L27="монтер 4 р.",[1]Калькуляция!$J$22,IF(L27="монтер 5 р.",[1]Калькуляция!$K$22,IF(L27="монтер  6 р.",[1]Калькуляция!$L$22,IF(L27="мастер 8 р.",[1]Калькуляция!$M$22,IF(L27="инженер 10 р.",[1]Калькуляция!$N$22,0))))))))))))</f>
        <v>317.8</v>
      </c>
      <c r="O27" s="48" t="s">
        <v>37</v>
      </c>
      <c r="P27" s="48" t="s">
        <v>58</v>
      </c>
      <c r="Q27" s="50">
        <f>IF(O27="слесарь 2 р.",[1]Калькуляция!$C$22,IF(O27="слесарь 3 р.",[1]Калькуляция!$D$22,IF(O27="слесарь 4 р.",[1]Калькуляция!$E$22,IF(O27="слесарь 5 р.",[1]Калькуляция!$F$22,IF(O27="слесарь 6 р.",[1]Калькуляция!$G$22,IF(O27="э/газосварщик 4 р.",[1]Калькуляция!$I$22,IF(O27="э/газосварщик 5 р.",[1]Калькуляция!$H$22,IF(O27="монтер 4 р.",[1]Калькуляция!$J$22,IF(O27="монтер 5 р.",[1]Калькуляция!$K$22,IF(O27="монтер  6 р.",[1]Калькуляция!$L$22,IF(O27="мастер 8 р.",[1]Калькуляция!$M$22,IF(O27="инженер 10 р.",[1]Калькуляция!$N$22,IF(O27="водитель",[1]Калькуляция!$O$22,0)))))))))))))</f>
        <v>385.5</v>
      </c>
      <c r="R27" s="51">
        <f t="shared" si="1"/>
        <v>2195</v>
      </c>
      <c r="S27" s="52">
        <f t="shared" si="1"/>
        <v>3951.67</v>
      </c>
      <c r="T27" s="52">
        <f t="shared" si="1"/>
        <v>4390.83</v>
      </c>
      <c r="U27" s="52">
        <f t="shared" si="1"/>
        <v>4829.17</v>
      </c>
      <c r="V27" s="53">
        <f>ROUND(AA27/1.2,2)</f>
        <v>5488.33</v>
      </c>
      <c r="W27" s="54">
        <f t="shared" si="2"/>
        <v>2634</v>
      </c>
      <c r="X27" s="55">
        <f t="shared" si="3"/>
        <v>4742</v>
      </c>
      <c r="Y27" s="56">
        <f t="shared" si="4"/>
        <v>5269</v>
      </c>
      <c r="Z27" s="56">
        <f t="shared" si="5"/>
        <v>5795</v>
      </c>
      <c r="AA27" s="57">
        <f t="shared" si="6"/>
        <v>6586</v>
      </c>
      <c r="AC27" s="46"/>
    </row>
    <row r="28" spans="1:33" s="1" customFormat="1" ht="83.25" customHeight="1" x14ac:dyDescent="0.25">
      <c r="A28" s="47" t="s">
        <v>59</v>
      </c>
      <c r="B28" s="48"/>
      <c r="C28" s="49" t="s">
        <v>60</v>
      </c>
      <c r="D28" s="48" t="s">
        <v>33</v>
      </c>
      <c r="E28" s="48"/>
      <c r="F28" s="48" t="s">
        <v>34</v>
      </c>
      <c r="G28" s="48" t="s">
        <v>61</v>
      </c>
      <c r="H28" s="48">
        <f>IF(F28="слесарь 2 р.",[1]Калькуляция!$C$22,IF(F28="слесарь 3 р.",[1]Калькуляция!$D$22,IF(F28="слесарь 4 р.",[1]Калькуляция!$E$22,IF(F28="слесарь 5 р.",[1]Калькуляция!$F$22,IF(F28="слесарь 6 р.",[1]Калькуляция!$G$22,IF(F28="э/газосварщик 4 р.",[1]Калькуляция!$I$22,IF(F28="э/газосварщик 5 р.",[1]Калькуляция!$H$22,IF(F28="монтер 4 р.",[1]Калькуляция!$J$22,IF(F28="монтер 5 р.",[1]Калькуляция!$K$22,IF(F28="монтер  6 р.",[1]Калькуляция!$L$22,IF(F28="мастер 8 р.",[1]Калькуляция!$M$22,IF(F28="инженер 10 р.",[1]Калькуляция!$N$22,0))))))))))))</f>
        <v>498</v>
      </c>
      <c r="I28" s="48" t="s">
        <v>35</v>
      </c>
      <c r="J28" s="48" t="s">
        <v>61</v>
      </c>
      <c r="K28" s="48">
        <f>IF(I28="слесарь 2 р.",[1]Калькуляция!$C$22,IF(I28="слесарь 3 р.",[1]Калькуляция!$D$22,IF(I28="слесарь 4 р.",[1]Калькуляция!$E$22,IF(I28="слесарь 5 р.",[1]Калькуляция!$F$22,IF(I28="слесарь 6 р.",[1]Калькуляция!$G$22,IF(I28="э/газосварщик 4 р.",[1]Калькуляция!$I$22,IF(I28="э/газосварщик 5 р.",[1]Калькуляция!$H$22,IF(I28="монтер 4 р.",[1]Калькуляция!$J$22,IF(I28="монтер 5 р.",[1]Калькуляция!$K$22,IF(I28="монтер  6 р.",[1]Калькуляция!$L$22,IF(I28="мастер 8 р.",[1]Калькуляция!$M$22,IF(I28="инженер 10 р.",[1]Калькуляция!$N$22,0))))))))))))</f>
        <v>355.6</v>
      </c>
      <c r="L28" s="48" t="s">
        <v>36</v>
      </c>
      <c r="M28" s="48" t="s">
        <v>61</v>
      </c>
      <c r="N28" s="48">
        <f>IF(L28="слесарь 2 р.",[1]Калькуляция!$C$22,IF(L28="слесарь 3 р.",[1]Калькуляция!$D$22,IF(L28="слесарь 4 р.",[1]Калькуляция!$E$22,IF(L28="слесарь 5 р.",[1]Калькуляция!$F$22,IF(L28="слесарь 6 р.",[1]Калькуляция!$G$22,IF(L28="э/газосварщик 4 р.",[1]Калькуляция!$I$22,IF(L28="э/газосварщик 5 р.",[1]Калькуляция!$H$22,IF(L28="монтер 4 р.",[1]Калькуляция!$J$22,IF(L28="монтер 5 р.",[1]Калькуляция!$K$22,IF(L28="монтер  6 р.",[1]Калькуляция!$L$22,IF(L28="мастер 8 р.",[1]Калькуляция!$M$22,IF(L28="инженер 10 р.",[1]Калькуляция!$N$22,0))))))))))))</f>
        <v>317.8</v>
      </c>
      <c r="O28" s="48" t="s">
        <v>37</v>
      </c>
      <c r="P28" s="48" t="s">
        <v>61</v>
      </c>
      <c r="Q28" s="50">
        <f>IF(O28="слесарь 2 р.",[1]Калькуляция!$C$22,IF(O28="слесарь 3 р.",[1]Калькуляция!$D$22,IF(O28="слесарь 4 р.",[1]Калькуляция!$E$22,IF(O28="слесарь 5 р.",[1]Калькуляция!$F$22,IF(O28="слесарь 6 р.",[1]Калькуляция!$G$22,IF(O28="э/газосварщик 4 р.",[1]Калькуляция!$I$22,IF(O28="э/газосварщик 5 р.",[1]Калькуляция!$H$22,IF(O28="монтер 4 р.",[1]Калькуляция!$J$22,IF(O28="монтер 5 р.",[1]Калькуляция!$K$22,IF(O28="монтер  6 р.",[1]Калькуляция!$L$22,IF(O28="мастер 8 р.",[1]Калькуляция!$M$22,IF(O28="инженер 10 р.",[1]Калькуляция!$N$22,IF(O28="водитель",[1]Калькуляция!$O$22,0)))))))))))))</f>
        <v>385.5</v>
      </c>
      <c r="R28" s="51">
        <f>ROUND(W28/1.2,2)</f>
        <v>1510</v>
      </c>
      <c r="S28" s="52">
        <f t="shared" si="1"/>
        <v>2718.33</v>
      </c>
      <c r="T28" s="52">
        <f t="shared" si="1"/>
        <v>3020</v>
      </c>
      <c r="U28" s="52">
        <f t="shared" si="1"/>
        <v>3322.5</v>
      </c>
      <c r="V28" s="53">
        <f t="shared" si="1"/>
        <v>3775.83</v>
      </c>
      <c r="W28" s="54">
        <f t="shared" si="2"/>
        <v>1812</v>
      </c>
      <c r="X28" s="55">
        <f t="shared" si="3"/>
        <v>3262</v>
      </c>
      <c r="Y28" s="56">
        <f t="shared" si="4"/>
        <v>3624</v>
      </c>
      <c r="Z28" s="56">
        <f t="shared" si="5"/>
        <v>3987</v>
      </c>
      <c r="AA28" s="57">
        <f t="shared" si="6"/>
        <v>4531</v>
      </c>
      <c r="AC28" s="46"/>
    </row>
    <row r="29" spans="1:33" s="1" customFormat="1" ht="68.25" customHeight="1" x14ac:dyDescent="0.25">
      <c r="A29" s="47" t="s">
        <v>62</v>
      </c>
      <c r="B29" s="48"/>
      <c r="C29" s="49" t="s">
        <v>63</v>
      </c>
      <c r="D29" s="48" t="s">
        <v>33</v>
      </c>
      <c r="E29" s="48"/>
      <c r="F29" s="48" t="s">
        <v>34</v>
      </c>
      <c r="G29" s="48" t="s">
        <v>64</v>
      </c>
      <c r="H29" s="48">
        <f>IF(F29="слесарь 2 р.",[1]Калькуляция!$C$22,IF(F29="слесарь 3 р.",[1]Калькуляция!$D$22,IF(F29="слесарь 4 р.",[1]Калькуляция!$E$22,IF(F29="слесарь 5 р.",[1]Калькуляция!$F$22,IF(F29="слесарь 6 р.",[1]Калькуляция!$G$22,IF(F29="э/газосварщик 4 р.",[1]Калькуляция!$I$22,IF(F29="э/газосварщик 5 р.",[1]Калькуляция!$H$22,IF(F29="монтер 4 р.",[1]Калькуляция!$J$22,IF(F29="монтер 5 р.",[1]Калькуляция!$K$22,IF(F29="монтер  6 р.",[1]Калькуляция!$L$22,IF(F29="мастер 8 р.",[1]Калькуляция!$M$22,IF(F29="инженер 10 р.",[1]Калькуляция!$N$22,0))))))))))))</f>
        <v>498</v>
      </c>
      <c r="I29" s="48" t="s">
        <v>35</v>
      </c>
      <c r="J29" s="48" t="s">
        <v>64</v>
      </c>
      <c r="K29" s="48">
        <f>IF(I29="слесарь 2 р.",[1]Калькуляция!$C$22,IF(I29="слесарь 3 р.",[1]Калькуляция!$D$22,IF(I29="слесарь 4 р.",[1]Калькуляция!$E$22,IF(I29="слесарь 5 р.",[1]Калькуляция!$F$22,IF(I29="слесарь 6 р.",[1]Калькуляция!$G$22,IF(I29="э/газосварщик 4 р.",[1]Калькуляция!$I$22,IF(I29="э/газосварщик 5 р.",[1]Калькуляция!$H$22,IF(I29="монтер 4 р.",[1]Калькуляция!$J$22,IF(I29="монтер 5 р.",[1]Калькуляция!$K$22,IF(I29="монтер  6 р.",[1]Калькуляция!$L$22,IF(I29="мастер 8 р.",[1]Калькуляция!$M$22,IF(I29="инженер 10 р.",[1]Калькуляция!$N$22,0))))))))))))</f>
        <v>355.6</v>
      </c>
      <c r="L29" s="48" t="s">
        <v>36</v>
      </c>
      <c r="M29" s="48" t="s">
        <v>64</v>
      </c>
      <c r="N29" s="48">
        <f>IF(L29="слесарь 2 р.",[1]Калькуляция!$C$22,IF(L29="слесарь 3 р.",[1]Калькуляция!$D$22,IF(L29="слесарь 4 р.",[1]Калькуляция!$E$22,IF(L29="слесарь 5 р.",[1]Калькуляция!$F$22,IF(L29="слесарь 6 р.",[1]Калькуляция!$G$22,IF(L29="э/газосварщик 4 р.",[1]Калькуляция!$I$22,IF(L29="э/газосварщик 5 р.",[1]Калькуляция!$H$22,IF(L29="монтер 4 р.",[1]Калькуляция!$J$22,IF(L29="монтер 5 р.",[1]Калькуляция!$K$22,IF(L29="монтер  6 р.",[1]Калькуляция!$L$22,IF(L29="мастер 8 р.",[1]Калькуляция!$M$22,IF(L29="инженер 10 р.",[1]Калькуляция!$N$22,0))))))))))))</f>
        <v>317.8</v>
      </c>
      <c r="O29" s="48" t="s">
        <v>37</v>
      </c>
      <c r="P29" s="48" t="s">
        <v>64</v>
      </c>
      <c r="Q29" s="50">
        <f>IF(O29="слесарь 2 р.",[1]Калькуляция!$C$22,IF(O29="слесарь 3 р.",[1]Калькуляция!$D$22,IF(O29="слесарь 4 р.",[1]Калькуляция!$E$22,IF(O29="слесарь 5 р.",[1]Калькуляция!$F$22,IF(O29="слесарь 6 р.",[1]Калькуляция!$G$22,IF(O29="э/газосварщик 4 р.",[1]Калькуляция!$I$22,IF(O29="э/газосварщик 5 р.",[1]Калькуляция!$H$22,IF(O29="монтер 4 р.",[1]Калькуляция!$J$22,IF(O29="монтер 5 р.",[1]Калькуляция!$K$22,IF(O29="монтер  6 р.",[1]Калькуляция!$L$22,IF(O29="мастер 8 р.",[1]Калькуляция!$M$22,IF(O29="инженер 10 р.",[1]Калькуляция!$N$22,IF(O29="водитель",[1]Калькуляция!$O$22,0)))))))))))))</f>
        <v>385.5</v>
      </c>
      <c r="R29" s="51">
        <f t="shared" si="1"/>
        <v>1572.5</v>
      </c>
      <c r="S29" s="52">
        <f t="shared" si="1"/>
        <v>2830.83</v>
      </c>
      <c r="T29" s="52">
        <f t="shared" si="1"/>
        <v>3145</v>
      </c>
      <c r="U29" s="52">
        <f>ROUND(Z29/1.2,2)</f>
        <v>3459.17</v>
      </c>
      <c r="V29" s="53">
        <f>ROUND(AA29/1.2,2)</f>
        <v>3930.83</v>
      </c>
      <c r="W29" s="54">
        <f t="shared" si="2"/>
        <v>1887</v>
      </c>
      <c r="X29" s="55">
        <f t="shared" si="3"/>
        <v>3397</v>
      </c>
      <c r="Y29" s="56">
        <f t="shared" si="4"/>
        <v>3774</v>
      </c>
      <c r="Z29" s="56">
        <f t="shared" si="5"/>
        <v>4151</v>
      </c>
      <c r="AA29" s="57">
        <f t="shared" si="6"/>
        <v>4717</v>
      </c>
      <c r="AC29" s="46"/>
    </row>
    <row r="30" spans="1:33" s="1" customFormat="1" ht="54.75" customHeight="1" thickBot="1" x14ac:dyDescent="0.3">
      <c r="A30" s="47" t="s">
        <v>65</v>
      </c>
      <c r="B30" s="59"/>
      <c r="C30" s="60" t="s">
        <v>66</v>
      </c>
      <c r="D30" s="61" t="s">
        <v>33</v>
      </c>
      <c r="E30" s="61"/>
      <c r="F30" s="61" t="s">
        <v>34</v>
      </c>
      <c r="G30" s="61" t="s">
        <v>67</v>
      </c>
      <c r="H30" s="61">
        <f>IF(F30="слесарь 2 р.",[1]Калькуляция!$C$22,IF(F30="слесарь 3 р.",[1]Калькуляция!$D$22,IF(F30="слесарь 4 р.",[1]Калькуляция!$E$22,IF(F30="слесарь 5 р.",[1]Калькуляция!$F$22,IF(F30="слесарь 6 р.",[1]Калькуляция!$G$22,IF(F30="э/газосварщик 4 р.",[1]Калькуляция!$I$22,IF(F30="э/газосварщик 5 р.",[1]Калькуляция!$H$22,IF(F30="монтер 4 р.",[1]Калькуляция!$J$22,IF(F30="монтер 5 р.",[1]Калькуляция!$K$22,IF(F30="монтер  6 р.",[1]Калькуляция!$L$22,IF(F30="мастер 8 р.",[1]Калькуляция!$M$22,IF(F30="инженер 10 р.",[1]Калькуляция!$N$22,0))))))))))))</f>
        <v>498</v>
      </c>
      <c r="I30" s="61" t="s">
        <v>35</v>
      </c>
      <c r="J30" s="61" t="s">
        <v>67</v>
      </c>
      <c r="K30" s="61">
        <f>IF(I30="слесарь 2 р.",[1]Калькуляция!$C$22,IF(I30="слесарь 3 р.",[1]Калькуляция!$D$22,IF(I30="слесарь 4 р.",[1]Калькуляция!$E$22,IF(I30="слесарь 5 р.",[1]Калькуляция!$F$22,IF(I30="слесарь 6 р.",[1]Калькуляция!$G$22,IF(I30="э/газосварщик 4 р.",[1]Калькуляция!$I$22,IF(I30="э/газосварщик 5 р.",[1]Калькуляция!$H$22,IF(I30="монтер 4 р.",[1]Калькуляция!$J$22,IF(I30="монтер 5 р.",[1]Калькуляция!$K$22,IF(I30="монтер  6 р.",[1]Калькуляция!$L$22,IF(I30="мастер 8 р.",[1]Калькуляция!$M$22,IF(I30="инженер 10 р.",[1]Калькуляция!$N$22,0))))))))))))</f>
        <v>355.6</v>
      </c>
      <c r="L30" s="61" t="s">
        <v>36</v>
      </c>
      <c r="M30" s="61" t="s">
        <v>67</v>
      </c>
      <c r="N30" s="61">
        <f>IF(L30="слесарь 2 р.",[1]Калькуляция!$C$22,IF(L30="слесарь 3 р.",[1]Калькуляция!$D$22,IF(L30="слесарь 4 р.",[1]Калькуляция!$E$22,IF(L30="слесарь 5 р.",[1]Калькуляция!$F$22,IF(L30="слесарь 6 р.",[1]Калькуляция!$G$22,IF(L30="э/газосварщик 4 р.",[1]Калькуляция!$I$22,IF(L30="э/газосварщик 5 р.",[1]Калькуляция!$H$22,IF(L30="монтер 4 р.",[1]Калькуляция!$J$22,IF(L30="монтер 5 р.",[1]Калькуляция!$K$22,IF(L30="монтер  6 р.",[1]Калькуляция!$L$22,IF(L30="мастер 8 р.",[1]Калькуляция!$M$22,IF(L30="инженер 10 р.",[1]Калькуляция!$N$22,0))))))))))))</f>
        <v>317.8</v>
      </c>
      <c r="O30" s="61" t="s">
        <v>37</v>
      </c>
      <c r="P30" s="61" t="s">
        <v>67</v>
      </c>
      <c r="Q30" s="62">
        <f>IF(O30="слесарь 2 р.",[1]Калькуляция!$C$22,IF(O30="слесарь 3 р.",[1]Калькуляция!$D$22,IF(O30="слесарь 4 р.",[1]Калькуляция!$E$22,IF(O30="слесарь 5 р.",[1]Калькуляция!$F$22,IF(O30="слесарь 6 р.",[1]Калькуляция!$G$22,IF(O30="э/газосварщик 4 р.",[1]Калькуляция!$I$22,IF(O30="э/газосварщик 5 р.",[1]Калькуляция!$H$22,IF(O30="монтер 4 р.",[1]Калькуляция!$J$22,IF(O30="монтер 5 р.",[1]Калькуляция!$K$22,IF(O30="монтер  6 р.",[1]Калькуляция!$L$22,IF(O30="мастер 8 р.",[1]Калькуляция!$M$22,IF(O30="инженер 10 р.",[1]Калькуляция!$N$22,IF(O30="водитель",[1]Калькуляция!$O$22,0)))))))))))))</f>
        <v>385.5</v>
      </c>
      <c r="R30" s="63">
        <f t="shared" si="1"/>
        <v>7395</v>
      </c>
      <c r="S30" s="64">
        <f>ROUND(X30/1.2,2)</f>
        <v>13311.67</v>
      </c>
      <c r="T30" s="64">
        <f t="shared" si="1"/>
        <v>14790.83</v>
      </c>
      <c r="U30" s="64">
        <f t="shared" si="1"/>
        <v>16270</v>
      </c>
      <c r="V30" s="65">
        <f t="shared" si="1"/>
        <v>18488.330000000002</v>
      </c>
      <c r="W30" s="66">
        <f t="shared" si="2"/>
        <v>8874</v>
      </c>
      <c r="X30" s="67">
        <f t="shared" si="3"/>
        <v>15974</v>
      </c>
      <c r="Y30" s="68">
        <f t="shared" si="4"/>
        <v>17749</v>
      </c>
      <c r="Z30" s="68">
        <f t="shared" si="5"/>
        <v>19524</v>
      </c>
      <c r="AA30" s="69">
        <f t="shared" si="6"/>
        <v>22186</v>
      </c>
      <c r="AC30" s="46"/>
    </row>
    <row r="31" spans="1:33" s="1" customFormat="1" ht="45.75" customHeight="1" thickBot="1" x14ac:dyDescent="0.3">
      <c r="A31" s="70"/>
      <c r="B31" s="71"/>
      <c r="C31" s="121" t="s">
        <v>68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3"/>
      <c r="Y31" s="123"/>
      <c r="Z31" s="123"/>
      <c r="AA31" s="124"/>
    </row>
    <row r="32" spans="1:33" s="1" customFormat="1" ht="51" customHeight="1" x14ac:dyDescent="0.25">
      <c r="A32" s="72" t="s">
        <v>69</v>
      </c>
      <c r="B32" s="73"/>
      <c r="C32" s="37" t="s">
        <v>70</v>
      </c>
      <c r="D32" s="36" t="s">
        <v>33</v>
      </c>
      <c r="E32" s="36"/>
      <c r="F32" s="36" t="s">
        <v>34</v>
      </c>
      <c r="G32" s="36" t="s">
        <v>71</v>
      </c>
      <c r="H32" s="36">
        <f>IF(F32="слесарь 2 р.",[1]Калькуляция!$C$22,IF(F32="слесарь 3 р.",[1]Калькуляция!$D$22,IF(F32="слесарь 4 р.",[1]Калькуляция!$E$22,IF(F32="слесарь 5 р.",[1]Калькуляция!$F$22,IF(F32="слесарь 6 р.",[1]Калькуляция!$G$22,IF(F32="э/газосварщик 4 р.",[1]Калькуляция!$I$22,IF(F32="э/газосварщик 5 р.",[1]Калькуляция!$H$22,IF(F32="монтер 4 р.",[1]Калькуляция!$J$22,IF(F32="монтер 5 р.",[1]Калькуляция!$K$22,IF(F32="монтер  6 р.",[1]Калькуляция!$L$22,IF(F32="мастер 8 р.",[1]Калькуляция!$M$22,IF(F32="инженер 10 р.",[1]Калькуляция!$N$22,IF(F32="водитель",[1]Калькуляция!$O$22,0)))))))))))))</f>
        <v>498</v>
      </c>
      <c r="I32" s="36" t="s">
        <v>35</v>
      </c>
      <c r="J32" s="36" t="s">
        <v>71</v>
      </c>
      <c r="K32" s="36">
        <f>IF(I32="слесарь 2 р.",[1]Калькуляция!$C$22,IF(I32="слесарь 3 р.",[1]Калькуляция!$D$22,IF(I32="слесарь 4 р.",[1]Калькуляция!$E$22,IF(I32="слесарь 5 р.",[1]Калькуляция!$F$22,IF(I32="слесарь 6 р.",[1]Калькуляция!$G$22,IF(I32="э/газосварщик 4 р.",[1]Калькуляция!$I$22,IF(I32="э/газосварщик 5 р.",[1]Калькуляция!$H$22,IF(I32="монтер 4 р.",[1]Калькуляция!$J$22,IF(I32="монтер 5 р.",[1]Калькуляция!$K$22,IF(I32="монтер  6 р.",[1]Калькуляция!$L$22,IF(I32="мастер 8 р.",[1]Калькуляция!$M$22,IF(I32="инженер 10 р.",[1]Калькуляция!$N$22,IF(I32="водитель",[1]Калькуляция!$O$22,0)))))))))))))</f>
        <v>355.6</v>
      </c>
      <c r="L32" s="36" t="s">
        <v>36</v>
      </c>
      <c r="M32" s="36" t="s">
        <v>71</v>
      </c>
      <c r="N32" s="36">
        <f>IF(L32="слесарь 2 р.",[1]Калькуляция!$C$22,IF(L32="слесарь 3 р.",[1]Калькуляция!$D$22,IF(L32="слесарь 4 р.",[1]Калькуляция!$E$22,IF(L32="слесарь 5 р.",[1]Калькуляция!$F$22,IF(L32="слесарь 6 р.",[1]Калькуляция!$G$22,IF(L32="э/газосварщик 4 р.",[1]Калькуляция!$I$22,IF(L32="э/газосварщик 5 р.",[1]Калькуляция!$H$22,IF(L32="монтер 4 р.",[1]Калькуляция!$J$22,IF(L32="монтер 5 р.",[1]Калькуляция!$K$22,IF(L32="монтер  6 р.",[1]Калькуляция!$L$22,IF(L32="мастер 8 р.",[1]Калькуляция!$M$22,IF(L32="инженер 10 р.",[1]Калькуляция!$N$22,IF(L32="водитель",[1]Калькуляция!$O$22,0)))))))))))))</f>
        <v>317.8</v>
      </c>
      <c r="O32" s="36" t="s">
        <v>37</v>
      </c>
      <c r="P32" s="36" t="s">
        <v>71</v>
      </c>
      <c r="Q32" s="38">
        <f>IF(O32="слесарь 2 р.",[1]Калькуляция!$C$22,IF(O32="слесарь 3 р.",[1]Калькуляция!$D$22,IF(O32="слесарь 4 р.",[1]Калькуляция!$E$22,IF(O32="слесарь 5 р.",[1]Калькуляция!$F$22,IF(O32="слесарь 6 р.",[1]Калькуляция!$G$22,IF(O32="э/газосварщик 4 р.",[1]Калькуляция!$I$22,IF(O32="э/газосварщик 5 р.",[1]Калькуляция!$H$22,IF(O32="монтер 4 р.",[1]Калькуляция!$J$22,IF(O32="монтер 5 р.",[1]Калькуляция!$K$22,IF(O32="монтер  6 р.",[1]Калькуляция!$L$22,IF(O32="мастер 8 р.",[1]Калькуляция!$M$22,IF(O32="инженер 10 р.",[1]Калькуляция!$N$22,IF(O32="водитель",[1]Калькуляция!$O$22,0)))))))))))))</f>
        <v>385.5</v>
      </c>
      <c r="R32" s="39">
        <f t="shared" si="1"/>
        <v>2055</v>
      </c>
      <c r="S32" s="40">
        <f t="shared" si="1"/>
        <v>3699.17</v>
      </c>
      <c r="T32" s="40">
        <f t="shared" si="1"/>
        <v>4110</v>
      </c>
      <c r="U32" s="40">
        <f t="shared" si="1"/>
        <v>4520.83</v>
      </c>
      <c r="V32" s="41">
        <f t="shared" si="1"/>
        <v>5137.5</v>
      </c>
      <c r="W32" s="42">
        <f t="shared" ref="W32:W38" si="7">ROUND((G32*H32+J32*K32+M32*N32+P32*Q32)*1.2,0)</f>
        <v>2466</v>
      </c>
      <c r="X32" s="43">
        <f t="shared" si="3"/>
        <v>4439</v>
      </c>
      <c r="Y32" s="44">
        <f t="shared" ref="Y32:Y38" si="8">ROUND((G32*H32+J32*K32+M32*N32+P32*Q32)*$Y$18*1.2,0)</f>
        <v>4932</v>
      </c>
      <c r="Z32" s="44">
        <f t="shared" ref="Z32:Z38" si="9">ROUND((G32*H32+J32*K32+M32*N32+P32*Q32)*$Z$18*1.2,0)</f>
        <v>5425</v>
      </c>
      <c r="AA32" s="45">
        <f t="shared" ref="AA32:AA38" si="10">ROUND((G32*H32+J32*K32+M32*N32+P32*Q32)*$AA$18*1.2,0)</f>
        <v>6165</v>
      </c>
    </row>
    <row r="33" spans="1:27" s="1" customFormat="1" ht="49.5" customHeight="1" x14ac:dyDescent="0.25">
      <c r="A33" s="47" t="s">
        <v>72</v>
      </c>
      <c r="B33" s="48"/>
      <c r="C33" s="49" t="s">
        <v>73</v>
      </c>
      <c r="D33" s="48" t="s">
        <v>33</v>
      </c>
      <c r="E33" s="48"/>
      <c r="F33" s="48" t="s">
        <v>34</v>
      </c>
      <c r="G33" s="48" t="s">
        <v>74</v>
      </c>
      <c r="H33" s="48">
        <f>IF(F33="слесарь 2 р.",[1]Калькуляция!$C$22,IF(F33="слесарь 3 р.",[1]Калькуляция!$D$22,IF(F33="слесарь 4 р.",[1]Калькуляция!$E$22,IF(F33="слесарь 5 р.",[1]Калькуляция!$F$22,IF(F33="слесарь 6 р.",[1]Калькуляция!$G$22,IF(F33="э/газосварщик 4 р.",[1]Калькуляция!$I$22,IF(F33="э/газосварщик 5 р.",[1]Калькуляция!$H$22,IF(F33="монтер 4 р.",[1]Калькуляция!$J$22,IF(F33="монтер 5 р.",[1]Калькуляция!$K$22,IF(F33="монтер  6 р.",[1]Калькуляция!$L$22,IF(F33="мастер 8 р.",[1]Калькуляция!$M$22,IF(F33="инженер 10 р.",[1]Калькуляция!$N$22,IF(F33="водитель",[1]Калькуляция!$O$22,0)))))))))))))</f>
        <v>498</v>
      </c>
      <c r="I33" s="48" t="s">
        <v>35</v>
      </c>
      <c r="J33" s="48" t="s">
        <v>74</v>
      </c>
      <c r="K33" s="48">
        <f>IF(I33="слесарь 2 р.",[1]Калькуляция!$C$22,IF(I33="слесарь 3 р.",[1]Калькуляция!$D$22,IF(I33="слесарь 4 р.",[1]Калькуляция!$E$22,IF(I33="слесарь 5 р.",[1]Калькуляция!$F$22,IF(I33="слесарь 6 р.",[1]Калькуляция!$G$22,IF(I33="э/газосварщик 4 р.",[1]Калькуляция!$I$22,IF(I33="э/газосварщик 5 р.",[1]Калькуляция!$H$22,IF(I33="монтер 4 р.",[1]Калькуляция!$J$22,IF(I33="монтер 5 р.",[1]Калькуляция!$K$22,IF(I33="монтер  6 р.",[1]Калькуляция!$L$22,IF(I33="мастер 8 р.",[1]Калькуляция!$M$22,IF(I33="инженер 10 р.",[1]Калькуляция!$N$22,IF(I33="водитель",[1]Калькуляция!$O$22,0)))))))))))))</f>
        <v>355.6</v>
      </c>
      <c r="L33" s="48" t="s">
        <v>36</v>
      </c>
      <c r="M33" s="48" t="s">
        <v>74</v>
      </c>
      <c r="N33" s="48">
        <f>IF(L33="слесарь 2 р.",[1]Калькуляция!$C$22,IF(L33="слесарь 3 р.",[1]Калькуляция!$D$22,IF(L33="слесарь 4 р.",[1]Калькуляция!$E$22,IF(L33="слесарь 5 р.",[1]Калькуляция!$F$22,IF(L33="слесарь 6 р.",[1]Калькуляция!$G$22,IF(L33="э/газосварщик 4 р.",[1]Калькуляция!$I$22,IF(L33="э/газосварщик 5 р.",[1]Калькуляция!$H$22,IF(L33="монтер 4 р.",[1]Калькуляция!$J$22,IF(L33="монтер 5 р.",[1]Калькуляция!$K$22,IF(L33="монтер  6 р.",[1]Калькуляция!$L$22,IF(L33="мастер 8 р.",[1]Калькуляция!$M$22,IF(L33="инженер 10 р.",[1]Калькуляция!$N$22,IF(L33="водитель",[1]Калькуляция!$O$22,0)))))))))))))</f>
        <v>317.8</v>
      </c>
      <c r="O33" s="48" t="s">
        <v>37</v>
      </c>
      <c r="P33" s="48" t="s">
        <v>74</v>
      </c>
      <c r="Q33" s="50">
        <f>IF(O33="слесарь 2 р.",[1]Калькуляция!$C$22,IF(O33="слесарь 3 р.",[1]Калькуляция!$D$22,IF(O33="слесарь 4 р.",[1]Калькуляция!$E$22,IF(O33="слесарь 5 р.",[1]Калькуляция!$F$22,IF(O33="слесарь 6 р.",[1]Калькуляция!$G$22,IF(O33="э/газосварщик 4 р.",[1]Калькуляция!$I$22,IF(O33="э/газосварщик 5 р.",[1]Калькуляция!$H$22,IF(O33="монтер 4 р.",[1]Калькуляция!$J$22,IF(O33="монтер 5 р.",[1]Калькуляция!$K$22,IF(O33="монтер  6 р.",[1]Калькуляция!$L$22,IF(O33="мастер 8 р.",[1]Калькуляция!$M$22,IF(O33="инженер 10 р.",[1]Калькуляция!$N$22,IF(O33="водитель",[1]Калькуляция!$O$22,0)))))))))))))</f>
        <v>385.5</v>
      </c>
      <c r="R33" s="51">
        <f t="shared" si="1"/>
        <v>3347.5</v>
      </c>
      <c r="S33" s="52">
        <f t="shared" si="1"/>
        <v>6025</v>
      </c>
      <c r="T33" s="52">
        <f t="shared" si="1"/>
        <v>6695</v>
      </c>
      <c r="U33" s="52">
        <f t="shared" si="1"/>
        <v>7364.17</v>
      </c>
      <c r="V33" s="53">
        <f t="shared" si="1"/>
        <v>8368.33</v>
      </c>
      <c r="W33" s="54">
        <f t="shared" si="7"/>
        <v>4017</v>
      </c>
      <c r="X33" s="55">
        <f t="shared" si="3"/>
        <v>7230</v>
      </c>
      <c r="Y33" s="56">
        <f t="shared" si="8"/>
        <v>8034</v>
      </c>
      <c r="Z33" s="56">
        <f t="shared" si="9"/>
        <v>8837</v>
      </c>
      <c r="AA33" s="57">
        <f t="shared" si="10"/>
        <v>10042</v>
      </c>
    </row>
    <row r="34" spans="1:27" s="1" customFormat="1" ht="68.25" customHeight="1" x14ac:dyDescent="0.25">
      <c r="A34" s="47" t="s">
        <v>75</v>
      </c>
      <c r="B34" s="48"/>
      <c r="C34" s="49" t="s">
        <v>76</v>
      </c>
      <c r="D34" s="48" t="s">
        <v>33</v>
      </c>
      <c r="E34" s="48"/>
      <c r="F34" s="48" t="s">
        <v>34</v>
      </c>
      <c r="G34" s="48" t="s">
        <v>77</v>
      </c>
      <c r="H34" s="48">
        <f>IF(F34="слесарь 2 р.",[1]Калькуляция!$C$22,IF(F34="слесарь 3 р.",[1]Калькуляция!$D$22,IF(F34="слесарь 4 р.",[1]Калькуляция!$E$22,IF(F34="слесарь 5 р.",[1]Калькуляция!$F$22,IF(F34="слесарь 6 р.",[1]Калькуляция!$G$22,IF(F34="э/газосварщик 4 р.",[1]Калькуляция!$I$22,IF(F34="э/газосварщик 5 р.",[1]Калькуляция!$H$22,IF(F34="монтер 4 р.",[1]Калькуляция!$J$22,IF(F34="монтер 5 р.",[1]Калькуляция!$K$22,IF(F34="монтер  6 р.",[1]Калькуляция!$L$22,IF(F34="мастер 8 р.",[1]Калькуляция!$M$22,IF(F34="инженер 10 р.",[1]Калькуляция!$N$22,IF(F34="водитель",[1]Калькуляция!$O$22,0)))))))))))))</f>
        <v>498</v>
      </c>
      <c r="I34" s="48" t="s">
        <v>35</v>
      </c>
      <c r="J34" s="48" t="s">
        <v>77</v>
      </c>
      <c r="K34" s="48">
        <f>IF(I34="слесарь 2 р.",[1]Калькуляция!$C$22,IF(I34="слесарь 3 р.",[1]Калькуляция!$D$22,IF(I34="слесарь 4 р.",[1]Калькуляция!$E$22,IF(I34="слесарь 5 р.",[1]Калькуляция!$F$22,IF(I34="слесарь 6 р.",[1]Калькуляция!$G$22,IF(I34="э/газосварщик 4 р.",[1]Калькуляция!$I$22,IF(I34="э/газосварщик 5 р.",[1]Калькуляция!$H$22,IF(I34="монтер 4 р.",[1]Калькуляция!$J$22,IF(I34="монтер 5 р.",[1]Калькуляция!$K$22,IF(I34="монтер  6 р.",[1]Калькуляция!$L$22,IF(I34="мастер 8 р.",[1]Калькуляция!$M$22,IF(I34="инженер 10 р.",[1]Калькуляция!$N$22,IF(I34="водитель",[1]Калькуляция!$O$22,0)))))))))))))</f>
        <v>355.6</v>
      </c>
      <c r="L34" s="48" t="s">
        <v>36</v>
      </c>
      <c r="M34" s="48" t="s">
        <v>77</v>
      </c>
      <c r="N34" s="48">
        <f>IF(L34="слесарь 2 р.",[1]Калькуляция!$C$22,IF(L34="слесарь 3 р.",[1]Калькуляция!$D$22,IF(L34="слесарь 4 р.",[1]Калькуляция!$E$22,IF(L34="слесарь 5 р.",[1]Калькуляция!$F$22,IF(L34="слесарь 6 р.",[1]Калькуляция!$G$22,IF(L34="э/газосварщик 4 р.",[1]Калькуляция!$I$22,IF(L34="э/газосварщик 5 р.",[1]Калькуляция!$H$22,IF(L34="монтер 4 р.",[1]Калькуляция!$J$22,IF(L34="монтер 5 р.",[1]Калькуляция!$K$22,IF(L34="монтер  6 р.",[1]Калькуляция!$L$22,IF(L34="мастер 8 р.",[1]Калькуляция!$M$22,IF(L34="инженер 10 р.",[1]Калькуляция!$N$22,IF(L34="водитель",[1]Калькуляция!$O$22,0)))))))))))))</f>
        <v>317.8</v>
      </c>
      <c r="O34" s="48" t="s">
        <v>37</v>
      </c>
      <c r="P34" s="48" t="s">
        <v>77</v>
      </c>
      <c r="Q34" s="50">
        <f>IF(O34="слесарь 2 р.",[1]Калькуляция!$C$22,IF(O34="слесарь 3 р.",[1]Калькуляция!$D$22,IF(O34="слесарь 4 р.",[1]Калькуляция!$E$22,IF(O34="слесарь 5 р.",[1]Калькуляция!$F$22,IF(O34="слесарь 6 р.",[1]Калькуляция!$G$22,IF(O34="э/газосварщик 4 р.",[1]Калькуляция!$I$22,IF(O34="э/газосварщик 5 р.",[1]Калькуляция!$H$22,IF(O34="монтер 4 р.",[1]Калькуляция!$J$22,IF(O34="монтер 5 р.",[1]Калькуляция!$K$22,IF(O34="монтер  6 р.",[1]Калькуляция!$L$22,IF(O34="мастер 8 р.",[1]Калькуляция!$M$22,IF(O34="инженер 10 р.",[1]Калькуляция!$N$22,IF(O34="водитель",[1]Калькуляция!$O$22,0)))))))))))))</f>
        <v>385.5</v>
      </c>
      <c r="R34" s="51">
        <f t="shared" si="1"/>
        <v>1556.67</v>
      </c>
      <c r="S34" s="52">
        <f t="shared" si="1"/>
        <v>2802.5</v>
      </c>
      <c r="T34" s="52">
        <f t="shared" si="1"/>
        <v>3114.17</v>
      </c>
      <c r="U34" s="52">
        <f t="shared" si="1"/>
        <v>3425</v>
      </c>
      <c r="V34" s="53">
        <f t="shared" si="1"/>
        <v>3892.5</v>
      </c>
      <c r="W34" s="54">
        <f t="shared" si="7"/>
        <v>1868</v>
      </c>
      <c r="X34" s="55">
        <f t="shared" si="3"/>
        <v>3363</v>
      </c>
      <c r="Y34" s="56">
        <f t="shared" si="8"/>
        <v>3737</v>
      </c>
      <c r="Z34" s="56">
        <f t="shared" si="9"/>
        <v>4110</v>
      </c>
      <c r="AA34" s="57">
        <f t="shared" si="10"/>
        <v>4671</v>
      </c>
    </row>
    <row r="35" spans="1:27" s="1" customFormat="1" ht="57" customHeight="1" x14ac:dyDescent="0.25">
      <c r="A35" s="47" t="s">
        <v>78</v>
      </c>
      <c r="B35" s="48"/>
      <c r="C35" s="49" t="s">
        <v>79</v>
      </c>
      <c r="D35" s="48" t="s">
        <v>33</v>
      </c>
      <c r="E35" s="48"/>
      <c r="F35" s="48" t="s">
        <v>34</v>
      </c>
      <c r="G35" s="48" t="s">
        <v>80</v>
      </c>
      <c r="H35" s="48">
        <f>IF(F35="слесарь 2 р.",[1]Калькуляция!$C$22,IF(F35="слесарь 3 р.",[1]Калькуляция!$D$22,IF(F35="слесарь 4 р.",[1]Калькуляция!$E$22,IF(F35="слесарь 5 р.",[1]Калькуляция!$F$22,IF(F35="слесарь 6 р.",[1]Калькуляция!$G$22,IF(F35="э/газосварщик 4 р.",[1]Калькуляция!$I$22,IF(F35="э/газосварщик 5 р.",[1]Калькуляция!$H$22,IF(F35="монтер 4 р.",[1]Калькуляция!$J$22,IF(F35="монтер 5 р.",[1]Калькуляция!$K$22,IF(F35="монтер  6 р.",[1]Калькуляция!$L$22,IF(F35="мастер 8 р.",[1]Калькуляция!$M$22,IF(F35="инженер 10 р.",[1]Калькуляция!$N$22,IF(F35="водитель",[1]Калькуляция!$O$22,0)))))))))))))</f>
        <v>498</v>
      </c>
      <c r="I35" s="48" t="s">
        <v>35</v>
      </c>
      <c r="J35" s="48" t="s">
        <v>80</v>
      </c>
      <c r="K35" s="48">
        <f>IF(I35="слесарь 2 р.",[1]Калькуляция!$C$22,IF(I35="слесарь 3 р.",[1]Калькуляция!$D$22,IF(I35="слесарь 4 р.",[1]Калькуляция!$E$22,IF(I35="слесарь 5 р.",[1]Калькуляция!$F$22,IF(I35="слесарь 6 р.",[1]Калькуляция!$G$22,IF(I35="э/газосварщик 4 р.",[1]Калькуляция!$I$22,IF(I35="э/газосварщик 5 р.",[1]Калькуляция!$H$22,IF(I35="монтер 4 р.",[1]Калькуляция!$J$22,IF(I35="монтер 5 р.",[1]Калькуляция!$K$22,IF(I35="монтер  6 р.",[1]Калькуляция!$L$22,IF(I35="мастер 8 р.",[1]Калькуляция!$M$22,IF(I35="инженер 10 р.",[1]Калькуляция!$N$22,IF(I35="водитель",[1]Калькуляция!$O$22,0)))))))))))))</f>
        <v>355.6</v>
      </c>
      <c r="L35" s="48" t="s">
        <v>36</v>
      </c>
      <c r="M35" s="48" t="s">
        <v>80</v>
      </c>
      <c r="N35" s="48">
        <f>IF(L35="слесарь 2 р.",[1]Калькуляция!$C$22,IF(L35="слесарь 3 р.",[1]Калькуляция!$D$22,IF(L35="слесарь 4 р.",[1]Калькуляция!$E$22,IF(L35="слесарь 5 р.",[1]Калькуляция!$F$22,IF(L35="слесарь 6 р.",[1]Калькуляция!$G$22,IF(L35="э/газосварщик 4 р.",[1]Калькуляция!$I$22,IF(L35="э/газосварщик 5 р.",[1]Калькуляция!$H$22,IF(L35="монтер 4 р.",[1]Калькуляция!$J$22,IF(L35="монтер 5 р.",[1]Калькуляция!$K$22,IF(L35="монтер  6 р.",[1]Калькуляция!$L$22,IF(L35="мастер 8 р.",[1]Калькуляция!$M$22,IF(L35="инженер 10 р.",[1]Калькуляция!$N$22,IF(L35="водитель",[1]Калькуляция!$O$22,0)))))))))))))</f>
        <v>317.8</v>
      </c>
      <c r="O35" s="48" t="s">
        <v>37</v>
      </c>
      <c r="P35" s="48" t="s">
        <v>80</v>
      </c>
      <c r="Q35" s="50">
        <f>IF(O35="слесарь 2 р.",[1]Калькуляция!$C$22,IF(O35="слесарь 3 р.",[1]Калькуляция!$D$22,IF(O35="слесарь 4 р.",[1]Калькуляция!$E$22,IF(O35="слесарь 5 р.",[1]Калькуляция!$F$22,IF(O35="слесарь 6 р.",[1]Калькуляция!$G$22,IF(O35="э/газосварщик 4 р.",[1]Калькуляция!$I$22,IF(O35="э/газосварщик 5 р.",[1]Калькуляция!$H$22,IF(O35="монтер 4 р.",[1]Калькуляция!$J$22,IF(O35="монтер 5 р.",[1]Калькуляция!$K$22,IF(O35="монтер  6 р.",[1]Калькуляция!$L$22,IF(O35="мастер 8 р.",[1]Калькуляция!$M$22,IF(O35="инженер 10 р.",[1]Калькуляция!$N$22,IF(O35="водитель",[1]Калькуляция!$O$22,0)))))))))))))</f>
        <v>385.5</v>
      </c>
      <c r="R35" s="51">
        <f t="shared" si="1"/>
        <v>1821.67</v>
      </c>
      <c r="S35" s="52">
        <f t="shared" si="1"/>
        <v>3279.17</v>
      </c>
      <c r="T35" s="52">
        <f>ROUND(Y35/1.2,2)</f>
        <v>3643.33</v>
      </c>
      <c r="U35" s="52">
        <f t="shared" si="1"/>
        <v>4007.5</v>
      </c>
      <c r="V35" s="53">
        <f t="shared" si="1"/>
        <v>4554.17</v>
      </c>
      <c r="W35" s="54">
        <f t="shared" si="7"/>
        <v>2186</v>
      </c>
      <c r="X35" s="55">
        <f t="shared" si="3"/>
        <v>3935</v>
      </c>
      <c r="Y35" s="56">
        <f t="shared" si="8"/>
        <v>4372</v>
      </c>
      <c r="Z35" s="56">
        <f t="shared" si="9"/>
        <v>4809</v>
      </c>
      <c r="AA35" s="57">
        <f t="shared" si="10"/>
        <v>5465</v>
      </c>
    </row>
    <row r="36" spans="1:27" s="1" customFormat="1" ht="57" customHeight="1" x14ac:dyDescent="0.25">
      <c r="A36" s="47" t="s">
        <v>81</v>
      </c>
      <c r="B36" s="48"/>
      <c r="C36" s="49" t="s">
        <v>52</v>
      </c>
      <c r="D36" s="48" t="s">
        <v>33</v>
      </c>
      <c r="E36" s="48"/>
      <c r="F36" s="48" t="s">
        <v>34</v>
      </c>
      <c r="G36" s="48" t="s">
        <v>82</v>
      </c>
      <c r="H36" s="48">
        <f>IF(F36="слесарь 2 р.",[1]Калькуляция!$C$22,IF(F36="слесарь 3 р.",[1]Калькуляция!$D$22,IF(F36="слесарь 4 р.",[1]Калькуляция!$E$22,IF(F36="слесарь 5 р.",[1]Калькуляция!$F$22,IF(F36="слесарь 6 р.",[1]Калькуляция!$G$22,IF(F36="э/газосварщик 4 р.",[1]Калькуляция!$I$22,IF(F36="э/газосварщик 5 р.",[1]Калькуляция!$H$22,IF(F36="монтер 4 р.",[1]Калькуляция!$J$22,IF(F36="монтер 5 р.",[1]Калькуляция!$K$22,IF(F36="монтер  6 р.",[1]Калькуляция!$L$22,IF(F36="мастер 8 р.",[1]Калькуляция!$M$22,IF(F36="инженер 10 р.",[1]Калькуляция!$N$22,IF(F36="водитель",[1]Калькуляция!$O$22,0)))))))))))))</f>
        <v>498</v>
      </c>
      <c r="I36" s="48" t="s">
        <v>35</v>
      </c>
      <c r="J36" s="48" t="s">
        <v>82</v>
      </c>
      <c r="K36" s="48">
        <f>IF(I36="слесарь 2 р.",[1]Калькуляция!$C$22,IF(I36="слесарь 3 р.",[1]Калькуляция!$D$22,IF(I36="слесарь 4 р.",[1]Калькуляция!$E$22,IF(I36="слесарь 5 р.",[1]Калькуляция!$F$22,IF(I36="слесарь 6 р.",[1]Калькуляция!$G$22,IF(I36="э/газосварщик 4 р.",[1]Калькуляция!$I$22,IF(I36="э/газосварщик 5 р.",[1]Калькуляция!$H$22,IF(I36="монтер 4 р.",[1]Калькуляция!$J$22,IF(I36="монтер 5 р.",[1]Калькуляция!$K$22,IF(I36="монтер  6 р.",[1]Калькуляция!$L$22,IF(I36="мастер 8 р.",[1]Калькуляция!$M$22,IF(I36="инженер 10 р.",[1]Калькуляция!$N$22,IF(I36="водитель",[1]Калькуляция!$O$22,0)))))))))))))</f>
        <v>355.6</v>
      </c>
      <c r="L36" s="48" t="s">
        <v>36</v>
      </c>
      <c r="M36" s="48" t="s">
        <v>82</v>
      </c>
      <c r="N36" s="48">
        <f>IF(L36="слесарь 2 р.",[1]Калькуляция!$C$22,IF(L36="слесарь 3 р.",[1]Калькуляция!$D$22,IF(L36="слесарь 4 р.",[1]Калькуляция!$E$22,IF(L36="слесарь 5 р.",[1]Калькуляция!$F$22,IF(L36="слесарь 6 р.",[1]Калькуляция!$G$22,IF(L36="э/газосварщик 4 р.",[1]Калькуляция!$I$22,IF(L36="э/газосварщик 5 р.",[1]Калькуляция!$H$22,IF(L36="монтер 4 р.",[1]Калькуляция!$J$22,IF(L36="монтер 5 р.",[1]Калькуляция!$K$22,IF(L36="монтер  6 р.",[1]Калькуляция!$L$22,IF(L36="мастер 8 р.",[1]Калькуляция!$M$22,IF(L36="инженер 10 р.",[1]Калькуляция!$N$22,IF(L36="водитель",[1]Калькуляция!$O$22,0)))))))))))))</f>
        <v>317.8</v>
      </c>
      <c r="O36" s="48" t="s">
        <v>37</v>
      </c>
      <c r="P36" s="48" t="s">
        <v>82</v>
      </c>
      <c r="Q36" s="50">
        <f>IF(O36="слесарь 2 р.",[1]Калькуляция!$C$22,IF(O36="слесарь 3 р.",[1]Калькуляция!$D$22,IF(O36="слесарь 4 р.",[1]Калькуляция!$E$22,IF(O36="слесарь 5 р.",[1]Калькуляция!$F$22,IF(O36="слесарь 6 р.",[1]Калькуляция!$G$22,IF(O36="э/газосварщик 4 р.",[1]Калькуляция!$I$22,IF(O36="э/газосварщик 5 р.",[1]Калькуляция!$H$22,IF(O36="монтер 4 р.",[1]Калькуляция!$J$22,IF(O36="монтер 5 р.",[1]Калькуляция!$K$22,IF(O36="монтер  6 р.",[1]Калькуляция!$L$22,IF(O36="мастер 8 р.",[1]Калькуляция!$M$22,IF(O36="инженер 10 р.",[1]Калькуляция!$N$22,IF(O36="водитель",[1]Калькуляция!$O$22,0)))))))))))))</f>
        <v>385.5</v>
      </c>
      <c r="R36" s="51">
        <f t="shared" si="1"/>
        <v>2180</v>
      </c>
      <c r="S36" s="52">
        <f t="shared" si="1"/>
        <v>3923.33</v>
      </c>
      <c r="T36" s="52">
        <f t="shared" si="1"/>
        <v>4359.17</v>
      </c>
      <c r="U36" s="52">
        <f t="shared" si="1"/>
        <v>4795</v>
      </c>
      <c r="V36" s="53">
        <f t="shared" si="1"/>
        <v>5449.17</v>
      </c>
      <c r="W36" s="54">
        <f t="shared" si="7"/>
        <v>2616</v>
      </c>
      <c r="X36" s="55">
        <f t="shared" si="3"/>
        <v>4708</v>
      </c>
      <c r="Y36" s="56">
        <f t="shared" si="8"/>
        <v>5231</v>
      </c>
      <c r="Z36" s="56">
        <f t="shared" si="9"/>
        <v>5754</v>
      </c>
      <c r="AA36" s="57">
        <f t="shared" si="10"/>
        <v>6539</v>
      </c>
    </row>
    <row r="37" spans="1:27" s="1" customFormat="1" ht="68.25" customHeight="1" x14ac:dyDescent="0.25">
      <c r="A37" s="47" t="s">
        <v>83</v>
      </c>
      <c r="B37" s="48"/>
      <c r="C37" s="49" t="s">
        <v>55</v>
      </c>
      <c r="D37" s="48" t="s">
        <v>33</v>
      </c>
      <c r="E37" s="48"/>
      <c r="F37" s="48" t="s">
        <v>34</v>
      </c>
      <c r="G37" s="48" t="s">
        <v>80</v>
      </c>
      <c r="H37" s="48">
        <f>IF(F37="слесарь 2 р.",[1]Калькуляция!$C$22,IF(F37="слесарь 3 р.",[1]Калькуляция!$D$22,IF(F37="слесарь 4 р.",[1]Калькуляция!$E$22,IF(F37="слесарь 5 р.",[1]Калькуляция!$F$22,IF(F37="слесарь 6 р.",[1]Калькуляция!$G$22,IF(F37="э/газосварщик 4 р.",[1]Калькуляция!$I$22,IF(F37="э/газосварщик 5 р.",[1]Калькуляция!$H$22,IF(F37="монтер 4 р.",[1]Калькуляция!$J$22,IF(F37="монтер 5 р.",[1]Калькуляция!$K$22,IF(F37="монтер  6 р.",[1]Калькуляция!$L$22,IF(F37="мастер 8 р.",[1]Калькуляция!$M$22,IF(F37="инженер 10 р.",[1]Калькуляция!$N$22,IF(F37="водитель",[1]Калькуляция!$O$22,0)))))))))))))</f>
        <v>498</v>
      </c>
      <c r="I37" s="48" t="s">
        <v>35</v>
      </c>
      <c r="J37" s="48" t="s">
        <v>80</v>
      </c>
      <c r="K37" s="48">
        <f>IF(I37="слесарь 2 р.",[1]Калькуляция!$C$22,IF(I37="слесарь 3 р.",[1]Калькуляция!$D$22,IF(I37="слесарь 4 р.",[1]Калькуляция!$E$22,IF(I37="слесарь 5 р.",[1]Калькуляция!$F$22,IF(I37="слесарь 6 р.",[1]Калькуляция!$G$22,IF(I37="э/газосварщик 4 р.",[1]Калькуляция!$I$22,IF(I37="э/газосварщик 5 р.",[1]Калькуляция!$H$22,IF(I37="монтер 4 р.",[1]Калькуляция!$J$22,IF(I37="монтер 5 р.",[1]Калькуляция!$K$22,IF(I37="монтер  6 р.",[1]Калькуляция!$L$22,IF(I37="мастер 8 р.",[1]Калькуляция!$M$22,IF(I37="инженер 10 р.",[1]Калькуляция!$N$22,IF(I37="водитель",[1]Калькуляция!$O$22,0)))))))))))))</f>
        <v>355.6</v>
      </c>
      <c r="L37" s="48" t="s">
        <v>36</v>
      </c>
      <c r="M37" s="48" t="s">
        <v>80</v>
      </c>
      <c r="N37" s="48">
        <f>IF(L37="слесарь 2 р.",[1]Калькуляция!$C$22,IF(L37="слесарь 3 р.",[1]Калькуляция!$D$22,IF(L37="слесарь 4 р.",[1]Калькуляция!$E$22,IF(L37="слесарь 5 р.",[1]Калькуляция!$F$22,IF(L37="слесарь 6 р.",[1]Калькуляция!$G$22,IF(L37="э/газосварщик 4 р.",[1]Калькуляция!$I$22,IF(L37="э/газосварщик 5 р.",[1]Калькуляция!$H$22,IF(L37="монтер 4 р.",[1]Калькуляция!$J$22,IF(L37="монтер 5 р.",[1]Калькуляция!$K$22,IF(L37="монтер  6 р.",[1]Калькуляция!$L$22,IF(L37="мастер 8 р.",[1]Калькуляция!$M$22,IF(L37="инженер 10 р.",[1]Калькуляция!$N$22,IF(L37="водитель",[1]Калькуляция!$O$22,0)))))))))))))</f>
        <v>317.8</v>
      </c>
      <c r="O37" s="48" t="s">
        <v>37</v>
      </c>
      <c r="P37" s="48" t="s">
        <v>80</v>
      </c>
      <c r="Q37" s="50">
        <f>IF(O37="слесарь 2 р.",[1]Калькуляция!$C$22,IF(O37="слесарь 3 р.",[1]Калькуляция!$D$22,IF(O37="слесарь 4 р.",[1]Калькуляция!$E$22,IF(O37="слесарь 5 р.",[1]Калькуляция!$F$22,IF(O37="слесарь 6 р.",[1]Калькуляция!$G$22,IF(O37="э/газосварщик 4 р.",[1]Калькуляция!$I$22,IF(O37="э/газосварщик 5 р.",[1]Калькуляция!$H$22,IF(O37="монтер 4 р.",[1]Калькуляция!$J$22,IF(O37="монтер 5 р.",[1]Калькуляция!$K$22,IF(O37="монтер  6 р.",[1]Калькуляция!$L$22,IF(O37="мастер 8 р.",[1]Калькуляция!$M$22,IF(O37="инженер 10 р.",[1]Калькуляция!$N$22,IF(O37="водитель",[1]Калькуляция!$O$22,0)))))))))))))</f>
        <v>385.5</v>
      </c>
      <c r="R37" s="51">
        <f t="shared" si="1"/>
        <v>1821.67</v>
      </c>
      <c r="S37" s="52">
        <f t="shared" si="1"/>
        <v>3279.17</v>
      </c>
      <c r="T37" s="52">
        <f t="shared" si="1"/>
        <v>3643.33</v>
      </c>
      <c r="U37" s="52">
        <f t="shared" si="1"/>
        <v>4007.5</v>
      </c>
      <c r="V37" s="53">
        <f t="shared" si="1"/>
        <v>4554.17</v>
      </c>
      <c r="W37" s="54">
        <f t="shared" si="7"/>
        <v>2186</v>
      </c>
      <c r="X37" s="55">
        <f t="shared" si="3"/>
        <v>3935</v>
      </c>
      <c r="Y37" s="56">
        <f t="shared" si="8"/>
        <v>4372</v>
      </c>
      <c r="Z37" s="56">
        <f t="shared" si="9"/>
        <v>4809</v>
      </c>
      <c r="AA37" s="57">
        <f t="shared" si="10"/>
        <v>5465</v>
      </c>
    </row>
    <row r="38" spans="1:27" s="1" customFormat="1" ht="68.25" customHeight="1" thickBot="1" x14ac:dyDescent="0.3">
      <c r="A38" s="74" t="s">
        <v>84</v>
      </c>
      <c r="B38" s="59"/>
      <c r="C38" s="75" t="s">
        <v>63</v>
      </c>
      <c r="D38" s="59" t="s">
        <v>33</v>
      </c>
      <c r="E38" s="59"/>
      <c r="F38" s="59" t="s">
        <v>34</v>
      </c>
      <c r="G38" s="59" t="s">
        <v>85</v>
      </c>
      <c r="H38" s="59">
        <f>IF(F38="слесарь 2 р.",[1]Калькуляция!$C$22,IF(F38="слесарь 3 р.",[1]Калькуляция!$D$22,IF(F38="слесарь 4 р.",[1]Калькуляция!$E$22,IF(F38="слесарь 5 р.",[1]Калькуляция!$F$22,IF(F38="слесарь 6 р.",[1]Калькуляция!$G$22,IF(F38="э/газосварщик 4 р.",[1]Калькуляция!$I$22,IF(F38="э/газосварщик 5 р.",[1]Калькуляция!$H$22,IF(F38="монтер 4 р.",[1]Калькуляция!$J$22,IF(F38="монтер 5 р.",[1]Калькуляция!$K$22,IF(F38="монтер  6 р.",[1]Калькуляция!$L$22,IF(F38="мастер 8 р.",[1]Калькуляция!$M$22,IF(F38="инженер 10 р.",[1]Калькуляция!$N$22,IF(F38="водитель",[1]Калькуляция!$O$22,0)))))))))))))</f>
        <v>498</v>
      </c>
      <c r="I38" s="59" t="s">
        <v>35</v>
      </c>
      <c r="J38" s="59" t="s">
        <v>85</v>
      </c>
      <c r="K38" s="59">
        <f>IF(I38="слесарь 2 р.",[1]Калькуляция!$C$22,IF(I38="слесарь 3 р.",[1]Калькуляция!$D$22,IF(I38="слесарь 4 р.",[1]Калькуляция!$E$22,IF(I38="слесарь 5 р.",[1]Калькуляция!$F$22,IF(I38="слесарь 6 р.",[1]Калькуляция!$G$22,IF(I38="э/газосварщик 4 р.",[1]Калькуляция!$I$22,IF(I38="э/газосварщик 5 р.",[1]Калькуляция!$H$22,IF(I38="монтер 4 р.",[1]Калькуляция!$J$22,IF(I38="монтер 5 р.",[1]Калькуляция!$K$22,IF(I38="монтер  6 р.",[1]Калькуляция!$L$22,IF(I38="мастер 8 р.",[1]Калькуляция!$M$22,IF(I38="инженер 10 р.",[1]Калькуляция!$N$22,IF(I38="водитель",[1]Калькуляция!$O$22,0)))))))))))))</f>
        <v>355.6</v>
      </c>
      <c r="L38" s="59" t="s">
        <v>36</v>
      </c>
      <c r="M38" s="59" t="s">
        <v>85</v>
      </c>
      <c r="N38" s="59">
        <f>IF(L38="слесарь 2 р.",[1]Калькуляция!$C$22,IF(L38="слесарь 3 р.",[1]Калькуляция!$D$22,IF(L38="слесарь 4 р.",[1]Калькуляция!$E$22,IF(L38="слесарь 5 р.",[1]Калькуляция!$F$22,IF(L38="слесарь 6 р.",[1]Калькуляция!$G$22,IF(L38="э/газосварщик 4 р.",[1]Калькуляция!$I$22,IF(L38="э/газосварщик 5 р.",[1]Калькуляция!$H$22,IF(L38="монтер 4 р.",[1]Калькуляция!$J$22,IF(L38="монтер 5 р.",[1]Калькуляция!$K$22,IF(L38="монтер  6 р.",[1]Калькуляция!$L$22,IF(L38="мастер 8 р.",[1]Калькуляция!$M$22,IF(L38="инженер 10 р.",[1]Калькуляция!$N$22,IF(L38="водитель",[1]Калькуляция!$O$22,0)))))))))))))</f>
        <v>317.8</v>
      </c>
      <c r="O38" s="59" t="s">
        <v>37</v>
      </c>
      <c r="P38" s="59" t="s">
        <v>85</v>
      </c>
      <c r="Q38" s="76">
        <f>IF(O38="слесарь 2 р.",[1]Калькуляция!$C$22,IF(O38="слесарь 3 р.",[1]Калькуляция!$D$22,IF(O38="слесарь 4 р.",[1]Калькуляция!$E$22,IF(O38="слесарь 5 р.",[1]Калькуляция!$F$22,IF(O38="слесарь 6 р.",[1]Калькуляция!$G$22,IF(O38="э/газосварщик 4 р.",[1]Калькуляция!$I$22,IF(O38="э/газосварщик 5 р.",[1]Калькуляция!$H$22,IF(O38="монтер 4 р.",[1]Калькуляция!$J$22,IF(O38="монтер 5 р.",[1]Калькуляция!$K$22,IF(O38="монтер  6 р.",[1]Калькуляция!$L$22,IF(O38="мастер 8 р.",[1]Калькуляция!$M$22,IF(O38="инженер 10 р.",[1]Калькуляция!$N$22,IF(O38="водитель",[1]Калькуляция!$O$22,0)))))))))))))</f>
        <v>385.5</v>
      </c>
      <c r="R38" s="77">
        <f t="shared" si="1"/>
        <v>1696.67</v>
      </c>
      <c r="S38" s="78">
        <f t="shared" si="1"/>
        <v>3055</v>
      </c>
      <c r="T38" s="78">
        <f t="shared" si="1"/>
        <v>3394.17</v>
      </c>
      <c r="U38" s="78">
        <f t="shared" si="1"/>
        <v>3733.33</v>
      </c>
      <c r="V38" s="79">
        <f t="shared" si="1"/>
        <v>4242.5</v>
      </c>
      <c r="W38" s="80">
        <f t="shared" si="7"/>
        <v>2036</v>
      </c>
      <c r="X38" s="67">
        <f t="shared" si="3"/>
        <v>3666</v>
      </c>
      <c r="Y38" s="68">
        <f t="shared" si="8"/>
        <v>4073</v>
      </c>
      <c r="Z38" s="68">
        <f t="shared" si="9"/>
        <v>4480</v>
      </c>
      <c r="AA38" s="69">
        <f t="shared" si="10"/>
        <v>5091</v>
      </c>
    </row>
    <row r="39" spans="1:27" s="1" customFormat="1" ht="68.25" customHeight="1" thickBot="1" x14ac:dyDescent="0.3">
      <c r="A39" s="70"/>
      <c r="B39" s="71"/>
      <c r="C39" s="125" t="s">
        <v>86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4"/>
    </row>
    <row r="40" spans="1:27" s="1" customFormat="1" ht="51" customHeight="1" x14ac:dyDescent="0.25">
      <c r="A40" s="72" t="s">
        <v>87</v>
      </c>
      <c r="B40" s="73"/>
      <c r="C40" s="81" t="s">
        <v>88</v>
      </c>
      <c r="D40" s="73" t="s">
        <v>33</v>
      </c>
      <c r="E40" s="73"/>
      <c r="F40" s="73" t="s">
        <v>34</v>
      </c>
      <c r="G40" s="73" t="s">
        <v>89</v>
      </c>
      <c r="H40" s="73">
        <f>IF(F40="слесарь 2 р.",[1]Калькуляция!$C$22,IF(F40="слесарь 3 р.",[1]Калькуляция!$D$22,IF(F40="слесарь 4 р.",[1]Калькуляция!$E$22,IF(F40="слесарь 5 р.",[1]Калькуляция!$F$22,IF(F40="слесарь 6 р.",[1]Калькуляция!$G$22,IF(F40="э/газосварщик 4 р.",[1]Калькуляция!$I$22,IF(F40="э/газосварщик 5 р.",[1]Калькуляция!$H$22,IF(F40="монтер 4 р.",[1]Калькуляция!$J$22,IF(F40="монтер 5 р.",[1]Калькуляция!$K$22,IF(F40="монтер  6 р.",[1]Калькуляция!$L$22,IF(F40="мастер 8 р.",[1]Калькуляция!$M$22,IF(F40="инженер 10 р.",[1]Калькуляция!$N$22,IF(F40="водитель",[1]Калькуляция!$O$22,0)))))))))))))</f>
        <v>498</v>
      </c>
      <c r="I40" s="73" t="s">
        <v>35</v>
      </c>
      <c r="J40" s="73" t="s">
        <v>89</v>
      </c>
      <c r="K40" s="73">
        <f>IF(I40="слесарь 2 р.",[1]Калькуляция!$C$22,IF(I40="слесарь 3 р.",[1]Калькуляция!$D$22,IF(I40="слесарь 4 р.",[1]Калькуляция!$E$22,IF(I40="слесарь 5 р.",[1]Калькуляция!$F$22,IF(I40="слесарь 6 р.",[1]Калькуляция!$G$22,IF(I40="э/газосварщик 4 р.",[1]Калькуляция!$I$22,IF(I40="э/газосварщик 5 р.",[1]Калькуляция!$H$22,IF(I40="монтер 4 р.",[1]Калькуляция!$J$22,IF(I40="монтер 5 р.",[1]Калькуляция!$K$22,IF(I40="монтер  6 р.",[1]Калькуляция!$L$22,IF(I40="мастер 8 р.",[1]Калькуляция!$M$22,IF(I40="инженер 10 р.",[1]Калькуляция!$N$22,IF(I40="водитель",[1]Калькуляция!$O$22,0)))))))))))))</f>
        <v>355.6</v>
      </c>
      <c r="L40" s="73" t="s">
        <v>36</v>
      </c>
      <c r="M40" s="73" t="s">
        <v>89</v>
      </c>
      <c r="N40" s="73">
        <f>IF(L40="слесарь 2 р.",[1]Калькуляция!$C$22,IF(L40="слесарь 3 р.",[1]Калькуляция!$D$22,IF(L40="слесарь 4 р.",[1]Калькуляция!$E$22,IF(L40="слесарь 5 р.",[1]Калькуляция!$F$22,IF(L40="слесарь 6 р.",[1]Калькуляция!$G$22,IF(L40="э/газосварщик 4 р.",[1]Калькуляция!$I$22,IF(L40="э/газосварщик 5 р.",[1]Калькуляция!$H$22,IF(L40="монтер 4 р.",[1]Калькуляция!$J$22,IF(L40="монтер 5 р.",[1]Калькуляция!$K$22,IF(L40="монтер  6 р.",[1]Калькуляция!$L$22,IF(L40="мастер 8 р.",[1]Калькуляция!$M$22,IF(L40="инженер 10 р.",[1]Калькуляция!$N$22,IF(L40="водитель",[1]Калькуляция!$O$22,0)))))))))))))</f>
        <v>317.8</v>
      </c>
      <c r="O40" s="73" t="s">
        <v>37</v>
      </c>
      <c r="P40" s="73" t="s">
        <v>89</v>
      </c>
      <c r="Q40" s="82">
        <f>IF(O40="слесарь 2 р.",[1]Калькуляция!$C$22,IF(O40="слесарь 3 р.",[1]Калькуляция!$D$22,IF(O40="слесарь 4 р.",[1]Калькуляция!$E$22,IF(O40="слесарь 5 р.",[1]Калькуляция!$F$22,IF(O40="слесарь 6 р.",[1]Калькуляция!$G$22,IF(O40="э/газосварщик 4 р.",[1]Калькуляция!$I$22,IF(O40="э/газосварщик 5 р.",[1]Калькуляция!$H$22,IF(O40="монтер 4 р.",[1]Калькуляция!$J$22,IF(O40="монтер 5 р.",[1]Калькуляция!$K$22,IF(O40="монтер  6 р.",[1]Калькуляция!$L$22,IF(O40="мастер 8 р.",[1]Калькуляция!$M$22,IF(O40="инженер 10 р.",[1]Калькуляция!$N$22,IF(O40="водитель",[1]Калькуляция!$O$22,0)))))))))))))</f>
        <v>385.5</v>
      </c>
      <c r="R40" s="39">
        <f t="shared" si="1"/>
        <v>1992.5</v>
      </c>
      <c r="S40" s="40">
        <f t="shared" si="1"/>
        <v>3587.5</v>
      </c>
      <c r="T40" s="40">
        <f t="shared" si="1"/>
        <v>3985.83</v>
      </c>
      <c r="U40" s="40">
        <f t="shared" si="1"/>
        <v>4384.17</v>
      </c>
      <c r="V40" s="41">
        <f t="shared" si="1"/>
        <v>4981.67</v>
      </c>
      <c r="W40" s="42">
        <f t="shared" ref="W40:W44" si="11">ROUND((G40*H40+J40*K40+M40*N40+P40*Q40)*1.2,0)</f>
        <v>2391</v>
      </c>
      <c r="X40" s="43">
        <f t="shared" si="3"/>
        <v>4305</v>
      </c>
      <c r="Y40" s="44">
        <f t="shared" ref="Y40:Y44" si="12">ROUND((G40*H40+J40*K40+M40*N40+P40*Q40)*$Y$18*1.2,0)</f>
        <v>4783</v>
      </c>
      <c r="Z40" s="44">
        <f t="shared" ref="Z40:Z44" si="13">ROUND((G40*H40+J40*K40+M40*N40+P40*Q40)*$Z$18*1.2,0)</f>
        <v>5261</v>
      </c>
      <c r="AA40" s="45">
        <f t="shared" ref="AA40:AA44" si="14">ROUND((G40*H40+J40*K40+M40*N40+P40*Q40)*$AA$18*1.2,0)</f>
        <v>5978</v>
      </c>
    </row>
    <row r="41" spans="1:27" s="1" customFormat="1" ht="68.25" customHeight="1" x14ac:dyDescent="0.25">
      <c r="A41" s="47" t="s">
        <v>90</v>
      </c>
      <c r="B41" s="48"/>
      <c r="C41" s="49" t="s">
        <v>91</v>
      </c>
      <c r="D41" s="48" t="s">
        <v>33</v>
      </c>
      <c r="E41" s="48"/>
      <c r="F41" s="48" t="s">
        <v>34</v>
      </c>
      <c r="G41" s="48" t="s">
        <v>92</v>
      </c>
      <c r="H41" s="48">
        <f>IF(F41="слесарь 2 р.",[1]Калькуляция!$C$22,IF(F41="слесарь 3 р.",[1]Калькуляция!$D$22,IF(F41="слесарь 4 р.",[1]Калькуляция!$E$22,IF(F41="слесарь 5 р.",[1]Калькуляция!$F$22,IF(F41="слесарь 6 р.",[1]Калькуляция!$G$22,IF(F41="э/газосварщик 4 р.",[1]Калькуляция!$I$22,IF(F41="э/газосварщик 5 р.",[1]Калькуляция!$H$22,IF(F41="монтер 4 р.",[1]Калькуляция!$J$22,IF(F41="монтер 5 р.",[1]Калькуляция!$K$22,IF(F41="монтер  6 р.",[1]Калькуляция!$L$22,IF(F41="мастер 8 р.",[1]Калькуляция!$M$22,IF(F41="инженер 10 р.",[1]Калькуляция!$N$22,IF(F41="водитель",[1]Калькуляция!$O$22,0)))))))))))))</f>
        <v>498</v>
      </c>
      <c r="I41" s="48" t="s">
        <v>35</v>
      </c>
      <c r="J41" s="48" t="s">
        <v>92</v>
      </c>
      <c r="K41" s="48">
        <f>IF(I41="слесарь 2 р.",[1]Калькуляция!$C$22,IF(I41="слесарь 3 р.",[1]Калькуляция!$D$22,IF(I41="слесарь 4 р.",[1]Калькуляция!$E$22,IF(I41="слесарь 5 р.",[1]Калькуляция!$F$22,IF(I41="слесарь 6 р.",[1]Калькуляция!$G$22,IF(I41="э/газосварщик 4 р.",[1]Калькуляция!$I$22,IF(I41="э/газосварщик 5 р.",[1]Калькуляция!$H$22,IF(I41="монтер 4 р.",[1]Калькуляция!$J$22,IF(I41="монтер 5 р.",[1]Калькуляция!$K$22,IF(I41="монтер  6 р.",[1]Калькуляция!$L$22,IF(I41="мастер 8 р.",[1]Калькуляция!$M$22,IF(I41="инженер 10 р.",[1]Калькуляция!$N$22,IF(I41="водитель",[1]Калькуляция!$O$22,0)))))))))))))</f>
        <v>355.6</v>
      </c>
      <c r="L41" s="48" t="s">
        <v>36</v>
      </c>
      <c r="M41" s="48" t="s">
        <v>92</v>
      </c>
      <c r="N41" s="48">
        <f>IF(L41="слесарь 2 р.",[1]Калькуляция!$C$22,IF(L41="слесарь 3 р.",[1]Калькуляция!$D$22,IF(L41="слесарь 4 р.",[1]Калькуляция!$E$22,IF(L41="слесарь 5 р.",[1]Калькуляция!$F$22,IF(L41="слесарь 6 р.",[1]Калькуляция!$G$22,IF(L41="э/газосварщик 4 р.",[1]Калькуляция!$I$22,IF(L41="э/газосварщик 5 р.",[1]Калькуляция!$H$22,IF(L41="монтер 4 р.",[1]Калькуляция!$J$22,IF(L41="монтер 5 р.",[1]Калькуляция!$K$22,IF(L41="монтер  6 р.",[1]Калькуляция!$L$22,IF(L41="мастер 8 р.",[1]Калькуляция!$M$22,IF(L41="инженер 10 р.",[1]Калькуляция!$N$22,IF(L41="водитель",[1]Калькуляция!$O$22,0)))))))))))))</f>
        <v>317.8</v>
      </c>
      <c r="O41" s="48" t="s">
        <v>37</v>
      </c>
      <c r="P41" s="48" t="s">
        <v>92</v>
      </c>
      <c r="Q41" s="50">
        <f>IF(O41="слесарь 2 р.",[1]Калькуляция!$C$22,IF(O41="слесарь 3 р.",[1]Калькуляция!$D$22,IF(O41="слесарь 4 р.",[1]Калькуляция!$E$22,IF(O41="слесарь 5 р.",[1]Калькуляция!$F$22,IF(O41="слесарь 6 р.",[1]Калькуляция!$G$22,IF(O41="э/газосварщик 4 р.",[1]Калькуляция!$I$22,IF(O41="э/газосварщик 5 р.",[1]Калькуляция!$H$22,IF(O41="монтер 4 р.",[1]Калькуляция!$J$22,IF(O41="монтер 5 р.",[1]Калькуляция!$K$22,IF(O41="монтер  6 р.",[1]Калькуляция!$L$22,IF(O41="мастер 8 р.",[1]Калькуляция!$M$22,IF(O41="инженер 10 р.",[1]Калькуляция!$N$22,IF(O41="водитель",[1]Калькуляция!$O$22,0)))))))))))))</f>
        <v>385.5</v>
      </c>
      <c r="R41" s="51">
        <f t="shared" si="1"/>
        <v>2895.83</v>
      </c>
      <c r="S41" s="52">
        <f t="shared" si="1"/>
        <v>5212.5</v>
      </c>
      <c r="T41" s="52">
        <f t="shared" si="1"/>
        <v>5791.67</v>
      </c>
      <c r="U41" s="52">
        <f t="shared" si="1"/>
        <v>6370.83</v>
      </c>
      <c r="V41" s="53">
        <f t="shared" si="1"/>
        <v>7240</v>
      </c>
      <c r="W41" s="54">
        <f t="shared" si="11"/>
        <v>3475</v>
      </c>
      <c r="X41" s="55">
        <f t="shared" si="3"/>
        <v>6255</v>
      </c>
      <c r="Y41" s="56">
        <f t="shared" si="12"/>
        <v>6950</v>
      </c>
      <c r="Z41" s="56">
        <f t="shared" si="13"/>
        <v>7645</v>
      </c>
      <c r="AA41" s="57">
        <f t="shared" si="14"/>
        <v>8688</v>
      </c>
    </row>
    <row r="42" spans="1:27" s="1" customFormat="1" ht="53.25" customHeight="1" x14ac:dyDescent="0.25">
      <c r="A42" s="47" t="s">
        <v>93</v>
      </c>
      <c r="B42" s="48"/>
      <c r="C42" s="49" t="s">
        <v>94</v>
      </c>
      <c r="D42" s="48" t="s">
        <v>33</v>
      </c>
      <c r="E42" s="48"/>
      <c r="F42" s="48" t="s">
        <v>34</v>
      </c>
      <c r="G42" s="48" t="s">
        <v>95</v>
      </c>
      <c r="H42" s="48">
        <f>IF(F42="слесарь 2 р.",[1]Калькуляция!$C$22,IF(F42="слесарь 3 р.",[1]Калькуляция!$D$22,IF(F42="слесарь 4 р.",[1]Калькуляция!$E$22,IF(F42="слесарь 5 р.",[1]Калькуляция!$F$22,IF(F42="слесарь 6 р.",[1]Калькуляция!$G$22,IF(F42="э/газосварщик 4 р.",[1]Калькуляция!$I$22,IF(F42="э/газосварщик 5 р.",[1]Калькуляция!$H$22,IF(F42="монтер 4 р.",[1]Калькуляция!$J$22,IF(F42="монтер 5 р.",[1]Калькуляция!$K$22,IF(F42="монтер  6 р.",[1]Калькуляция!$L$22,IF(F42="мастер 8 р.",[1]Калькуляция!$M$22,IF(F42="инженер 10 р.",[1]Калькуляция!$N$22,IF(F42="водитель",[1]Калькуляция!$O$22,0)))))))))))))</f>
        <v>498</v>
      </c>
      <c r="I42" s="48" t="s">
        <v>35</v>
      </c>
      <c r="J42" s="48" t="s">
        <v>95</v>
      </c>
      <c r="K42" s="48">
        <f>IF(I42="слесарь 2 р.",[1]Калькуляция!$C$22,IF(I42="слесарь 3 р.",[1]Калькуляция!$D$22,IF(I42="слесарь 4 р.",[1]Калькуляция!$E$22,IF(I42="слесарь 5 р.",[1]Калькуляция!$F$22,IF(I42="слесарь 6 р.",[1]Калькуляция!$G$22,IF(I42="э/газосварщик 4 р.",[1]Калькуляция!$I$22,IF(I42="э/газосварщик 5 р.",[1]Калькуляция!$H$22,IF(I42="монтер 4 р.",[1]Калькуляция!$J$22,IF(I42="монтер 5 р.",[1]Калькуляция!$K$22,IF(I42="монтер  6 р.",[1]Калькуляция!$L$22,IF(I42="мастер 8 р.",[1]Калькуляция!$M$22,IF(I42="инженер 10 р.",[1]Калькуляция!$N$22,IF(I42="водитель",[1]Калькуляция!$O$22,0)))))))))))))</f>
        <v>355.6</v>
      </c>
      <c r="L42" s="48" t="s">
        <v>36</v>
      </c>
      <c r="M42" s="48" t="s">
        <v>95</v>
      </c>
      <c r="N42" s="48">
        <f>IF(L42="слесарь 2 р.",[1]Калькуляция!$C$22,IF(L42="слесарь 3 р.",[1]Калькуляция!$D$22,IF(L42="слесарь 4 р.",[1]Калькуляция!$E$22,IF(L42="слесарь 5 р.",[1]Калькуляция!$F$22,IF(L42="слесарь 6 р.",[1]Калькуляция!$G$22,IF(L42="э/газосварщик 4 р.",[1]Калькуляция!$I$22,IF(L42="э/газосварщик 5 р.",[1]Калькуляция!$H$22,IF(L42="монтер 4 р.",[1]Калькуляция!$J$22,IF(L42="монтер 5 р.",[1]Калькуляция!$K$22,IF(L42="монтер  6 р.",[1]Калькуляция!$L$22,IF(L42="мастер 8 р.",[1]Калькуляция!$M$22,IF(L42="инженер 10 р.",[1]Калькуляция!$N$22,IF(L42="водитель",[1]Калькуляция!$O$22,0)))))))))))))</f>
        <v>317.8</v>
      </c>
      <c r="O42" s="48" t="s">
        <v>37</v>
      </c>
      <c r="P42" s="48" t="s">
        <v>95</v>
      </c>
      <c r="Q42" s="50">
        <f>IF(O42="слесарь 2 р.",[1]Калькуляция!$C$22,IF(O42="слесарь 3 р.",[1]Калькуляция!$D$22,IF(O42="слесарь 4 р.",[1]Калькуляция!$E$22,IF(O42="слесарь 5 р.",[1]Калькуляция!$F$22,IF(O42="слесарь 6 р.",[1]Калькуляция!$G$22,IF(O42="э/газосварщик 4 р.",[1]Калькуляция!$I$22,IF(O42="э/газосварщик 5 р.",[1]Калькуляция!$H$22,IF(O42="монтер 4 р.",[1]Калькуляция!$J$22,IF(O42="монтер 5 р.",[1]Калькуляция!$K$22,IF(O42="монтер  6 р.",[1]Калькуляция!$L$22,IF(O42="мастер 8 р.",[1]Калькуляция!$M$22,IF(O42="инженер 10 р.",[1]Калькуляция!$N$22,IF(O42="водитель",[1]Калькуляция!$O$22,0)))))))))))))</f>
        <v>385.5</v>
      </c>
      <c r="R42" s="51">
        <f t="shared" si="1"/>
        <v>2164.17</v>
      </c>
      <c r="S42" s="52">
        <f t="shared" si="1"/>
        <v>3895</v>
      </c>
      <c r="T42" s="52">
        <f t="shared" si="1"/>
        <v>4328.33</v>
      </c>
      <c r="U42" s="52">
        <f>ROUND(Z42/1.2,2)</f>
        <v>4760.83</v>
      </c>
      <c r="V42" s="53">
        <f t="shared" si="1"/>
        <v>5410</v>
      </c>
      <c r="W42" s="54">
        <f t="shared" si="11"/>
        <v>2597</v>
      </c>
      <c r="X42" s="55">
        <f t="shared" si="3"/>
        <v>4674</v>
      </c>
      <c r="Y42" s="56">
        <f t="shared" si="12"/>
        <v>5194</v>
      </c>
      <c r="Z42" s="56">
        <f t="shared" si="13"/>
        <v>5713</v>
      </c>
      <c r="AA42" s="57">
        <f t="shared" si="14"/>
        <v>6492</v>
      </c>
    </row>
    <row r="43" spans="1:27" s="1" customFormat="1" ht="51" customHeight="1" x14ac:dyDescent="0.25">
      <c r="A43" s="47" t="s">
        <v>96</v>
      </c>
      <c r="B43" s="48"/>
      <c r="C43" s="49" t="s">
        <v>97</v>
      </c>
      <c r="D43" s="48" t="s">
        <v>33</v>
      </c>
      <c r="E43" s="48"/>
      <c r="F43" s="48" t="s">
        <v>34</v>
      </c>
      <c r="G43" s="48" t="s">
        <v>98</v>
      </c>
      <c r="H43" s="48">
        <f>IF(F43="слесарь 2 р.",[1]Калькуляция!$C$22,IF(F43="слесарь 3 р.",[1]Калькуляция!$D$22,IF(F43="слесарь 4 р.",[1]Калькуляция!$E$22,IF(F43="слесарь 5 р.",[1]Калькуляция!$F$22,IF(F43="слесарь 6 р.",[1]Калькуляция!$G$22,IF(F43="э/газосварщик 4 р.",[1]Калькуляция!$I$22,IF(F43="э/газосварщик 5 р.",[1]Калькуляция!$H$22,IF(F43="монтер 4 р.",[1]Калькуляция!$J$22,IF(F43="монтер 5 р.",[1]Калькуляция!$K$22,IF(F43="монтер  6 р.",[1]Калькуляция!$L$22,IF(F43="мастер 8 р.",[1]Калькуляция!$M$22,IF(F43="инженер 10 р.",[1]Калькуляция!$N$22,IF(F43="водитель",[1]Калькуляция!$O$22,0)))))))))))))</f>
        <v>498</v>
      </c>
      <c r="I43" s="48" t="s">
        <v>35</v>
      </c>
      <c r="J43" s="48" t="s">
        <v>98</v>
      </c>
      <c r="K43" s="48">
        <f>IF(I43="слесарь 2 р.",[1]Калькуляция!$C$22,IF(I43="слесарь 3 р.",[1]Калькуляция!$D$22,IF(I43="слесарь 4 р.",[1]Калькуляция!$E$22,IF(I43="слесарь 5 р.",[1]Калькуляция!$F$22,IF(I43="слесарь 6 р.",[1]Калькуляция!$G$22,IF(I43="э/газосварщик 4 р.",[1]Калькуляция!$I$22,IF(I43="э/газосварщик 5 р.",[1]Калькуляция!$H$22,IF(I43="монтер 4 р.",[1]Калькуляция!$J$22,IF(I43="монтер 5 р.",[1]Калькуляция!$K$22,IF(I43="монтер  6 р.",[1]Калькуляция!$L$22,IF(I43="мастер 8 р.",[1]Калькуляция!$M$22,IF(I43="инженер 10 р.",[1]Калькуляция!$N$22,IF(I43="водитель",[1]Калькуляция!$O$22,0)))))))))))))</f>
        <v>355.6</v>
      </c>
      <c r="L43" s="48" t="s">
        <v>36</v>
      </c>
      <c r="M43" s="48" t="s">
        <v>98</v>
      </c>
      <c r="N43" s="48">
        <f>IF(L43="слесарь 2 р.",[1]Калькуляция!$C$22,IF(L43="слесарь 3 р.",[1]Калькуляция!$D$22,IF(L43="слесарь 4 р.",[1]Калькуляция!$E$22,IF(L43="слесарь 5 р.",[1]Калькуляция!$F$22,IF(L43="слесарь 6 р.",[1]Калькуляция!$G$22,IF(L43="э/газосварщик 4 р.",[1]Калькуляция!$I$22,IF(L43="э/газосварщик 5 р.",[1]Калькуляция!$H$22,IF(L43="монтер 4 р.",[1]Калькуляция!$J$22,IF(L43="монтер 5 р.",[1]Калькуляция!$K$22,IF(L43="монтер  6 р.",[1]Калькуляция!$L$22,IF(L43="мастер 8 р.",[1]Калькуляция!$M$22,IF(L43="инженер 10 р.",[1]Калькуляция!$N$22,IF(L43="водитель",[1]Калькуляция!$O$22,0)))))))))))))</f>
        <v>317.8</v>
      </c>
      <c r="O43" s="48" t="s">
        <v>37</v>
      </c>
      <c r="P43" s="48" t="s">
        <v>98</v>
      </c>
      <c r="Q43" s="50">
        <f>IF(O43="слесарь 2 р.",[1]Калькуляция!$C$22,IF(O43="слесарь 3 р.",[1]Калькуляция!$D$22,IF(O43="слесарь 4 р.",[1]Калькуляция!$E$22,IF(O43="слесарь 5 р.",[1]Калькуляция!$F$22,IF(O43="слесарь 6 р.",[1]Калькуляция!$G$22,IF(O43="э/газосварщик 4 р.",[1]Калькуляция!$I$22,IF(O43="э/газосварщик 5 р.",[1]Калькуляция!$H$22,IF(O43="монтер 4 р.",[1]Калькуляция!$J$22,IF(O43="монтер 5 р.",[1]Калькуляция!$K$22,IF(O43="монтер  6 р.",[1]Калькуляция!$L$22,IF(O43="мастер 8 р.",[1]Калькуляция!$M$22,IF(O43="инженер 10 р.",[1]Калькуляция!$N$22,IF(O43="водитель",[1]Калькуляция!$O$22,0)))))))))))))</f>
        <v>385.5</v>
      </c>
      <c r="R43" s="51">
        <f t="shared" si="1"/>
        <v>2786.67</v>
      </c>
      <c r="S43" s="52">
        <f t="shared" si="1"/>
        <v>5016.67</v>
      </c>
      <c r="T43" s="52">
        <f t="shared" si="1"/>
        <v>5573.33</v>
      </c>
      <c r="U43" s="52">
        <f t="shared" si="1"/>
        <v>6130.83</v>
      </c>
      <c r="V43" s="53">
        <f t="shared" si="1"/>
        <v>6967.5</v>
      </c>
      <c r="W43" s="54">
        <f t="shared" si="11"/>
        <v>3344</v>
      </c>
      <c r="X43" s="55">
        <f t="shared" si="3"/>
        <v>6020</v>
      </c>
      <c r="Y43" s="56">
        <f t="shared" si="12"/>
        <v>6688</v>
      </c>
      <c r="Z43" s="56">
        <f t="shared" si="13"/>
        <v>7357</v>
      </c>
      <c r="AA43" s="57">
        <f t="shared" si="14"/>
        <v>8361</v>
      </c>
    </row>
    <row r="44" spans="1:27" s="1" customFormat="1" ht="81.75" customHeight="1" thickBot="1" x14ac:dyDescent="0.3">
      <c r="A44" s="74" t="s">
        <v>99</v>
      </c>
      <c r="B44" s="59"/>
      <c r="C44" s="75" t="s">
        <v>100</v>
      </c>
      <c r="D44" s="59" t="s">
        <v>33</v>
      </c>
      <c r="E44" s="59"/>
      <c r="F44" s="59" t="s">
        <v>34</v>
      </c>
      <c r="G44" s="59" t="s">
        <v>101</v>
      </c>
      <c r="H44" s="59">
        <f>IF(F44="слесарь 2 р.",[1]Калькуляция!$C$22,IF(F44="слесарь 3 р.",[1]Калькуляция!$D$22,IF(F44="слесарь 4 р.",[1]Калькуляция!$E$22,IF(F44="слесарь 5 р.",[1]Калькуляция!$F$22,IF(F44="слесарь 6 р.",[1]Калькуляция!$G$22,IF(F44="э/газосварщик 4 р.",[1]Калькуляция!$I$22,IF(F44="э/газосварщик 5 р.",[1]Калькуляция!$H$22,IF(F44="монтер 4 р.",[1]Калькуляция!$J$22,IF(F44="монтер 5 р.",[1]Калькуляция!$K$22,IF(F44="монтер  6 р.",[1]Калькуляция!$L$22,IF(F44="мастер 8 р.",[1]Калькуляция!$M$22,IF(F44="инженер 10 р.",[1]Калькуляция!$N$22,IF(F44="водитель",[1]Калькуляция!$O$22,0)))))))))))))</f>
        <v>498</v>
      </c>
      <c r="I44" s="59" t="s">
        <v>35</v>
      </c>
      <c r="J44" s="59" t="s">
        <v>101</v>
      </c>
      <c r="K44" s="59">
        <f>IF(I44="слесарь 2 р.",[1]Калькуляция!$C$22,IF(I44="слесарь 3 р.",[1]Калькуляция!$D$22,IF(I44="слесарь 4 р.",[1]Калькуляция!$E$22,IF(I44="слесарь 5 р.",[1]Калькуляция!$F$22,IF(I44="слесарь 6 р.",[1]Калькуляция!$G$22,IF(I44="э/газосварщик 4 р.",[1]Калькуляция!$I$22,IF(I44="э/газосварщик 5 р.",[1]Калькуляция!$H$22,IF(I44="монтер 4 р.",[1]Калькуляция!$J$22,IF(I44="монтер 5 р.",[1]Калькуляция!$K$22,IF(I44="монтер  6 р.",[1]Калькуляция!$L$22,IF(I44="мастер 8 р.",[1]Калькуляция!$M$22,IF(I44="инженер 10 р.",[1]Калькуляция!$N$22,IF(I44="водитель",[1]Калькуляция!$O$22,0)))))))))))))</f>
        <v>355.6</v>
      </c>
      <c r="L44" s="59" t="s">
        <v>36</v>
      </c>
      <c r="M44" s="59" t="s">
        <v>101</v>
      </c>
      <c r="N44" s="59">
        <f>IF(L44="слесарь 2 р.",[1]Калькуляция!$C$22,IF(L44="слесарь 3 р.",[1]Калькуляция!$D$22,IF(L44="слесарь 4 р.",[1]Калькуляция!$E$22,IF(L44="слесарь 5 р.",[1]Калькуляция!$F$22,IF(L44="слесарь 6 р.",[1]Калькуляция!$G$22,IF(L44="э/газосварщик 4 р.",[1]Калькуляция!$I$22,IF(L44="э/газосварщик 5 р.",[1]Калькуляция!$H$22,IF(L44="монтер 4 р.",[1]Калькуляция!$J$22,IF(L44="монтер 5 р.",[1]Калькуляция!$K$22,IF(L44="монтер  6 р.",[1]Калькуляция!$L$22,IF(L44="мастер 8 р.",[1]Калькуляция!$M$22,IF(L44="инженер 10 р.",[1]Калькуляция!$N$22,IF(L44="водитель",[1]Калькуляция!$O$22,0)))))))))))))</f>
        <v>317.8</v>
      </c>
      <c r="O44" s="59" t="s">
        <v>37</v>
      </c>
      <c r="P44" s="59" t="s">
        <v>101</v>
      </c>
      <c r="Q44" s="76">
        <f>IF(O44="слесарь 2 р.",[1]Калькуляция!$C$22,IF(O44="слесарь 3 р.",[1]Калькуляция!$D$22,IF(O44="слесарь 4 р.",[1]Калькуляция!$E$22,IF(O44="слесарь 5 р.",[1]Калькуляция!$F$22,IF(O44="слесарь 6 р.",[1]Калькуляция!$G$22,IF(O44="э/газосварщик 4 р.",[1]Калькуляция!$I$22,IF(O44="э/газосварщик 5 р.",[1]Калькуляция!$H$22,IF(O44="монтер 4 р.",[1]Калькуляция!$J$22,IF(O44="монтер 5 р.",[1]Калькуляция!$K$22,IF(O44="монтер  6 р.",[1]Калькуляция!$L$22,IF(O44="мастер 8 р.",[1]Калькуляция!$M$22,IF(O44="инженер 10 р.",[1]Калькуляция!$N$22,IF(O44="водитель",[1]Калькуляция!$O$22,0)))))))))))))</f>
        <v>385.5</v>
      </c>
      <c r="R44" s="77">
        <f t="shared" si="1"/>
        <v>778.33</v>
      </c>
      <c r="S44" s="78">
        <f t="shared" si="1"/>
        <v>1400.83</v>
      </c>
      <c r="T44" s="78">
        <f t="shared" si="1"/>
        <v>1556.67</v>
      </c>
      <c r="U44" s="78">
        <f t="shared" si="1"/>
        <v>1712.5</v>
      </c>
      <c r="V44" s="79">
        <f t="shared" si="1"/>
        <v>1945.83</v>
      </c>
      <c r="W44" s="80">
        <f t="shared" si="11"/>
        <v>934</v>
      </c>
      <c r="X44" s="67">
        <f t="shared" si="3"/>
        <v>1681</v>
      </c>
      <c r="Y44" s="68">
        <f t="shared" si="12"/>
        <v>1868</v>
      </c>
      <c r="Z44" s="68">
        <f t="shared" si="13"/>
        <v>2055</v>
      </c>
      <c r="AA44" s="69">
        <f t="shared" si="14"/>
        <v>2335</v>
      </c>
    </row>
    <row r="45" spans="1:27" s="1" customFormat="1" ht="68.25" customHeight="1" thickBot="1" x14ac:dyDescent="0.3">
      <c r="A45" s="70"/>
      <c r="B45" s="83"/>
      <c r="C45" s="126" t="s">
        <v>102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4"/>
    </row>
    <row r="46" spans="1:27" s="1" customFormat="1" ht="79.5" customHeight="1" thickBot="1" x14ac:dyDescent="0.3">
      <c r="A46" s="84" t="s">
        <v>103</v>
      </c>
      <c r="B46" s="85"/>
      <c r="C46" s="86" t="s">
        <v>104</v>
      </c>
      <c r="D46" s="85" t="s">
        <v>33</v>
      </c>
      <c r="E46" s="85"/>
      <c r="F46" s="85" t="s">
        <v>34</v>
      </c>
      <c r="G46" s="85" t="s">
        <v>89</v>
      </c>
      <c r="H46" s="85">
        <f>IF(F46="слесарь 2 р.",[1]Калькуляция!$C$22,IF(F46="слесарь 3 р.",[1]Калькуляция!$D$22,IF(F46="слесарь 4 р.",[1]Калькуляция!$E$22,IF(F46="слесарь 5 р.",[1]Калькуляция!$F$22,IF(F46="слесарь 6 р.",[1]Калькуляция!$G$22,IF(F46="э/газосварщик 4 р.",[1]Калькуляция!$I$22,IF(F46="э/газосварщик 5 р.",[1]Калькуляция!$H$22,IF(F46="монтер 4 р.",[1]Калькуляция!$J$22,IF(F46="монтер 5 р.",[1]Калькуляция!$K$22,IF(F46="монтер  6 р.",[1]Калькуляция!$L$22,IF(F46="мастер 8 р.",[1]Калькуляция!$M$22,IF(F46="инженер 10 р.",[1]Калькуляция!$N$22,IF(F46="водитель",[1]Калькуляция!$O$22,0)))))))))))))</f>
        <v>498</v>
      </c>
      <c r="I46" s="85" t="s">
        <v>35</v>
      </c>
      <c r="J46" s="85" t="s">
        <v>89</v>
      </c>
      <c r="K46" s="85">
        <f>IF(I46="слесарь 2 р.",[1]Калькуляция!$C$22,IF(I46="слесарь 3 р.",[1]Калькуляция!$D$22,IF(I46="слесарь 4 р.",[1]Калькуляция!$E$22,IF(I46="слесарь 5 р.",[1]Калькуляция!$F$22,IF(I46="слесарь 6 р.",[1]Калькуляция!$G$22,IF(I46="э/газосварщик 4 р.",[1]Калькуляция!$I$22,IF(I46="э/газосварщик 5 р.",[1]Калькуляция!$H$22,IF(I46="монтер 4 р.",[1]Калькуляция!$J$22,IF(I46="монтер 5 р.",[1]Калькуляция!$K$22,IF(I46="монтер  6 р.",[1]Калькуляция!$L$22,IF(I46="мастер 8 р.",[1]Калькуляция!$M$22,IF(I46="инженер 10 р.",[1]Калькуляция!$N$22,IF(I46="водитель",[1]Калькуляция!$O$22,0)))))))))))))</f>
        <v>355.6</v>
      </c>
      <c r="L46" s="85" t="s">
        <v>36</v>
      </c>
      <c r="M46" s="85" t="s">
        <v>89</v>
      </c>
      <c r="N46" s="85">
        <f>IF(L46="слесарь 2 р.",[1]Калькуляция!$C$22,IF(L46="слесарь 3 р.",[1]Калькуляция!$D$22,IF(L46="слесарь 4 р.",[1]Калькуляция!$E$22,IF(L46="слесарь 5 р.",[1]Калькуляция!$F$22,IF(L46="слесарь 6 р.",[1]Калькуляция!$G$22,IF(L46="э/газосварщик 4 р.",[1]Калькуляция!$I$22,IF(L46="э/газосварщик 5 р.",[1]Калькуляция!$H$22,IF(L46="монтер 4 р.",[1]Калькуляция!$J$22,IF(L46="монтер 5 р.",[1]Калькуляция!$K$22,IF(L46="монтер  6 р.",[1]Калькуляция!$L$22,IF(L46="мастер 8 р.",[1]Калькуляция!$M$22,IF(L46="инженер 10 р.",[1]Калькуляция!$N$22,IF(L46="водитель",[1]Калькуляция!$O$22,0)))))))))))))</f>
        <v>317.8</v>
      </c>
      <c r="O46" s="85" t="s">
        <v>37</v>
      </c>
      <c r="P46" s="85" t="s">
        <v>89</v>
      </c>
      <c r="Q46" s="87">
        <f>IF(O46="слесарь 2 р.",[1]Калькуляция!$C$22,IF(O46="слесарь 3 р.",[1]Калькуляция!$D$22,IF(O46="слесарь 4 р.",[1]Калькуляция!$E$22,IF(O46="слесарь 5 р.",[1]Калькуляция!$F$22,IF(O46="слесарь 6 р.",[1]Калькуляция!$G$22,IF(O46="э/газосварщик 4 р.",[1]Калькуляция!$I$22,IF(O46="э/газосварщик 5 р.",[1]Калькуляция!$H$22,IF(O46="монтер 4 р.",[1]Калькуляция!$J$22,IF(O46="монтер 5 р.",[1]Калькуляция!$K$22,IF(O46="монтер  6 р.",[1]Калькуляция!$L$22,IF(O46="мастер 8 р.",[1]Калькуляция!$M$22,IF(O46="инженер 10 р.",[1]Калькуляция!$N$22,IF(O46="водитель",[1]Калькуляция!$O$22,0)))))))))))))</f>
        <v>385.5</v>
      </c>
      <c r="R46" s="88">
        <f t="shared" si="1"/>
        <v>1992.5</v>
      </c>
      <c r="S46" s="89">
        <f>ROUND(X46/1.2,2)</f>
        <v>3587.5</v>
      </c>
      <c r="T46" s="89">
        <f t="shared" si="1"/>
        <v>3985.83</v>
      </c>
      <c r="U46" s="89">
        <f t="shared" si="1"/>
        <v>4384.17</v>
      </c>
      <c r="V46" s="90">
        <f t="shared" si="1"/>
        <v>4981.67</v>
      </c>
      <c r="W46" s="91">
        <f t="shared" ref="W46" si="15">ROUND((G46*H46+J46*K46+M46*N46+P46*Q46)*1.2,0)</f>
        <v>2391</v>
      </c>
      <c r="X46" s="92">
        <f t="shared" si="3"/>
        <v>4305</v>
      </c>
      <c r="Y46" s="92">
        <f t="shared" ref="Y46" si="16">ROUND((G46*H46+J46*K46+M46*N46+P46*Q46)*$Y$18*1.2,0)</f>
        <v>4783</v>
      </c>
      <c r="Z46" s="92">
        <f t="shared" ref="Z46" si="17">ROUND((G46*H46+J46*K46+M46*N46+P46*Q46)*$Z$18*1.2,0)</f>
        <v>5261</v>
      </c>
      <c r="AA46" s="93">
        <f t="shared" ref="AA46" si="18">ROUND((G46*H46+J46*K46+M46*N46+P46*Q46)*$AA$18*1.2,0)</f>
        <v>5978</v>
      </c>
    </row>
    <row r="47" spans="1:27" s="1" customFormat="1" ht="68.25" customHeight="1" thickBot="1" x14ac:dyDescent="0.3">
      <c r="A47" s="70"/>
      <c r="B47" s="83"/>
      <c r="C47" s="126" t="s">
        <v>105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4"/>
    </row>
    <row r="48" spans="1:27" s="1" customFormat="1" ht="51" customHeight="1" thickBot="1" x14ac:dyDescent="0.3">
      <c r="A48" s="84" t="s">
        <v>106</v>
      </c>
      <c r="B48" s="85"/>
      <c r="C48" s="86" t="s">
        <v>107</v>
      </c>
      <c r="D48" s="85" t="s">
        <v>33</v>
      </c>
      <c r="E48" s="85"/>
      <c r="F48" s="85" t="s">
        <v>34</v>
      </c>
      <c r="G48" s="85" t="s">
        <v>108</v>
      </c>
      <c r="H48" s="85">
        <f>IF(F48="слесарь 2 р.",[1]Калькуляция!$C$22,IF(F48="слесарь 3 р.",[1]Калькуляция!$D$22,IF(F48="слесарь 4 р.",[1]Калькуляция!$E$22,IF(F48="слесарь 5 р.",[1]Калькуляция!$F$22,IF(F48="слесарь 6 р.",[1]Калькуляция!$G$22,IF(F48="э/газосварщик 4 р.",[1]Калькуляция!$I$22,IF(F48="э/газосварщик 5 р.",[1]Калькуляция!$H$22,IF(F48="монтер 4 р.",[1]Калькуляция!$J$22,IF(F48="монтер 5 р.",[1]Калькуляция!$K$22,IF(F48="монтер  6 р.",[1]Калькуляция!$L$22,IF(F48="мастер 8 р.",[1]Калькуляция!$M$22,IF(F48="инженер 10 р.",[1]Калькуляция!$N$22,IF(F48="водитель",[1]Калькуляция!$O$22,0)))))))))))))</f>
        <v>498</v>
      </c>
      <c r="I48" s="85" t="s">
        <v>35</v>
      </c>
      <c r="J48" s="85" t="s">
        <v>108</v>
      </c>
      <c r="K48" s="85">
        <f>IF(I48="слесарь 2 р.",[1]Калькуляция!$C$22,IF(I48="слесарь 3 р.",[1]Калькуляция!$D$22,IF(I48="слесарь 4 р.",[1]Калькуляция!$E$22,IF(I48="слесарь 5 р.",[1]Калькуляция!$F$22,IF(I48="слесарь 6 р.",[1]Калькуляция!$G$22,IF(I48="э/газосварщик 4 р.",[1]Калькуляция!$I$22,IF(I48="э/газосварщик 5 р.",[1]Калькуляция!$H$22,IF(I48="монтер 4 р.",[1]Калькуляция!$J$22,IF(I48="монтер 5 р.",[1]Калькуляция!$K$22,IF(I48="монтер  6 р.",[1]Калькуляция!$L$22,IF(I48="мастер 8 р.",[1]Калькуляция!$M$22,IF(I48="инженер 10 р.",[1]Калькуляция!$N$22,IF(I48="водитель",[1]Калькуляция!$O$22,0)))))))))))))</f>
        <v>355.6</v>
      </c>
      <c r="L48" s="85" t="s">
        <v>36</v>
      </c>
      <c r="M48" s="85" t="s">
        <v>108</v>
      </c>
      <c r="N48" s="85">
        <f>IF(L48="слесарь 2 р.",[1]Калькуляция!$C$22,IF(L48="слесарь 3 р.",[1]Калькуляция!$D$22,IF(L48="слесарь 4 р.",[1]Калькуляция!$E$22,IF(L48="слесарь 5 р.",[1]Калькуляция!$F$22,IF(L48="слесарь 6 р.",[1]Калькуляция!$G$22,IF(L48="э/газосварщик 4 р.",[1]Калькуляция!$I$22,IF(L48="э/газосварщик 5 р.",[1]Калькуляция!$H$22,IF(L48="монтер 4 р.",[1]Калькуляция!$J$22,IF(L48="монтер 5 р.",[1]Калькуляция!$K$22,IF(L48="монтер  6 р.",[1]Калькуляция!$L$22,IF(L48="мастер 8 р.",[1]Калькуляция!$M$22,IF(L48="инженер 10 р.",[1]Калькуляция!$N$22,IF(L48="водитель",[1]Калькуляция!$O$22,0)))))))))))))</f>
        <v>317.8</v>
      </c>
      <c r="O48" s="85" t="s">
        <v>37</v>
      </c>
      <c r="P48" s="85" t="s">
        <v>108</v>
      </c>
      <c r="Q48" s="87">
        <f>IF(O48="слесарь 2 р.",[1]Калькуляция!$C$22,IF(O48="слесарь 3 р.",[1]Калькуляция!$D$22,IF(O48="слесарь 4 р.",[1]Калькуляция!$E$22,IF(O48="слесарь 5 р.",[1]Калькуляция!$F$22,IF(O48="слесарь 6 р.",[1]Калькуляция!$G$22,IF(O48="э/газосварщик 4 р.",[1]Калькуляция!$I$22,IF(O48="э/газосварщик 5 р.",[1]Калькуляция!$H$22,IF(O48="монтер 4 р.",[1]Калькуляция!$J$22,IF(O48="монтер 5 р.",[1]Калькуляция!$K$22,IF(O48="монтер  6 р.",[1]Калькуляция!$L$22,IF(O48="мастер 8 р.",[1]Калькуляция!$M$22,IF(O48="инженер 10 р.",[1]Калькуляция!$N$22,IF(O48="водитель",[1]Калькуляция!$O$22,0)))))))))))))</f>
        <v>385.5</v>
      </c>
      <c r="R48" s="88">
        <f t="shared" si="1"/>
        <v>1899.17</v>
      </c>
      <c r="S48" s="89">
        <f>ROUND(X48/1.2,2)</f>
        <v>3419.17</v>
      </c>
      <c r="T48" s="89">
        <f t="shared" si="1"/>
        <v>3799.17</v>
      </c>
      <c r="U48" s="89">
        <f>ROUND(Z48/1.2,2)</f>
        <v>4178.33</v>
      </c>
      <c r="V48" s="90">
        <f t="shared" si="1"/>
        <v>4748.33</v>
      </c>
      <c r="W48" s="91">
        <f t="shared" ref="W48" si="19">ROUND((G48*H48+J48*K48+M48*N48+P48*Q48)*1.2,0)</f>
        <v>2279</v>
      </c>
      <c r="X48" s="94">
        <f t="shared" si="3"/>
        <v>4103</v>
      </c>
      <c r="Y48" s="94">
        <f t="shared" ref="Y48" si="20">ROUND((G48*H48+J48*K48+M48*N48+P48*Q48)*$Y$18*1.2,0)</f>
        <v>4559</v>
      </c>
      <c r="Z48" s="94">
        <f t="shared" ref="Z48" si="21">ROUND((G48*H48+J48*K48+M48*N48+P48*Q48)*$Z$18*1.2,0)</f>
        <v>5014</v>
      </c>
      <c r="AA48" s="95">
        <f t="shared" ref="AA48" si="22">ROUND((G48*H48+J48*K48+M48*N48+P48*Q48)*$AA$18*1.2,0)</f>
        <v>5698</v>
      </c>
    </row>
    <row r="49" spans="1:27" s="1" customFormat="1" ht="68.25" customHeight="1" thickBot="1" x14ac:dyDescent="0.3">
      <c r="A49" s="96"/>
      <c r="B49" s="97"/>
      <c r="C49" s="111" t="s">
        <v>109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</row>
    <row r="50" spans="1:27" s="1" customFormat="1" ht="51" customHeight="1" x14ac:dyDescent="0.25">
      <c r="A50" s="72" t="s">
        <v>110</v>
      </c>
      <c r="B50" s="73"/>
      <c r="C50" s="81" t="s">
        <v>111</v>
      </c>
      <c r="D50" s="73" t="s">
        <v>33</v>
      </c>
      <c r="E50" s="73"/>
      <c r="F50" s="73" t="s">
        <v>34</v>
      </c>
      <c r="G50" s="73" t="s">
        <v>112</v>
      </c>
      <c r="H50" s="73">
        <f>IF(F50="слесарь 2 р.",[1]Калькуляция!$C$22,IF(F50="слесарь 3 р.",[1]Калькуляция!$D$22,IF(F50="слесарь 4 р.",[1]Калькуляция!$E$22,IF(F50="слесарь 5 р.",[1]Калькуляция!$F$22,IF(F50="слесарь 6 р.",[1]Калькуляция!$G$22,IF(F50="э/газосварщик 4 р.",[1]Калькуляция!$I$22,IF(F50="э/газосварщик 5 р.",[1]Калькуляция!$H$22,IF(F50="монтер 4 р.",[1]Калькуляция!$J$22,IF(F50="монтер 5 р.",[1]Калькуляция!$K$22,IF(F50="монтер  6 р.",[1]Калькуляция!$L$22,IF(F50="мастер 8 р.",[1]Калькуляция!$M$22,IF(F50="инженер 10 р.",[1]Калькуляция!$N$22,IF(F50="водитель",[1]Калькуляция!$O$22,0)))))))))))))</f>
        <v>498</v>
      </c>
      <c r="I50" s="73" t="s">
        <v>35</v>
      </c>
      <c r="J50" s="73" t="s">
        <v>112</v>
      </c>
      <c r="K50" s="73">
        <f>IF(I50="слесарь 2 р.",[1]Калькуляция!$C$22,IF(I50="слесарь 3 р.",[1]Калькуляция!$D$22,IF(I50="слесарь 4 р.",[1]Калькуляция!$E$22,IF(I50="слесарь 5 р.",[1]Калькуляция!$F$22,IF(I50="слесарь 6 р.",[1]Калькуляция!$G$22,IF(I50="э/газосварщик 4 р.",[1]Калькуляция!$I$22,IF(I50="э/газосварщик 5 р.",[1]Калькуляция!$H$22,IF(I50="монтер 4 р.",[1]Калькуляция!$J$22,IF(I50="монтер 5 р.",[1]Калькуляция!$K$22,IF(I50="монтер  6 р.",[1]Калькуляция!$L$22,IF(I50="мастер 8 р.",[1]Калькуляция!$M$22,IF(I50="инженер 10 р.",[1]Калькуляция!$N$22,IF(I50="водитель",[1]Калькуляция!$O$22,0)))))))))))))</f>
        <v>355.6</v>
      </c>
      <c r="L50" s="73" t="s">
        <v>36</v>
      </c>
      <c r="M50" s="73" t="s">
        <v>112</v>
      </c>
      <c r="N50" s="73">
        <f>IF(L50="слесарь 2 р.",[1]Калькуляция!$C$22,IF(L50="слесарь 3 р.",[1]Калькуляция!$D$22,IF(L50="слесарь 4 р.",[1]Калькуляция!$E$22,IF(L50="слесарь 5 р.",[1]Калькуляция!$F$22,IF(L50="слесарь 6 р.",[1]Калькуляция!$G$22,IF(L50="э/газосварщик 4 р.",[1]Калькуляция!$I$22,IF(L50="э/газосварщик 5 р.",[1]Калькуляция!$H$22,IF(L50="монтер 4 р.",[1]Калькуляция!$J$22,IF(L50="монтер 5 р.",[1]Калькуляция!$K$22,IF(L50="монтер  6 р.",[1]Калькуляция!$L$22,IF(L50="мастер 8 р.",[1]Калькуляция!$M$22,IF(L50="инженер 10 р.",[1]Калькуляция!$N$22,IF(L50="водитель",[1]Калькуляция!$O$22,0)))))))))))))</f>
        <v>317.8</v>
      </c>
      <c r="O50" s="73" t="s">
        <v>37</v>
      </c>
      <c r="P50" s="73" t="s">
        <v>112</v>
      </c>
      <c r="Q50" s="82">
        <f>IF(O50="слесарь 2 р.",[1]Калькуляция!$C$22,IF(O50="слесарь 3 р.",[1]Калькуляция!$D$22,IF(O50="слесарь 4 р.",[1]Калькуляция!$E$22,IF(O50="слесарь 5 р.",[1]Калькуляция!$F$22,IF(O50="слесарь 6 р.",[1]Калькуляция!$G$22,IF(O50="э/газосварщик 4 р.",[1]Калькуляция!$I$22,IF(O50="э/газосварщик 5 р.",[1]Калькуляция!$H$22,IF(O50="монтер 4 р.",[1]Калькуляция!$J$22,IF(O50="монтер 5 р.",[1]Калькуляция!$K$22,IF(O50="монтер  6 р.",[1]Калькуляция!$L$22,IF(O50="мастер 8 р.",[1]Калькуляция!$M$22,IF(O50="инженер 10 р.",[1]Калькуляция!$N$22,IF(O50="водитель",[1]Калькуляция!$O$22,0)))))))))))))</f>
        <v>385.5</v>
      </c>
      <c r="R50" s="39">
        <f t="shared" si="1"/>
        <v>1276.67</v>
      </c>
      <c r="S50" s="40">
        <f t="shared" si="1"/>
        <v>2298.33</v>
      </c>
      <c r="T50" s="40">
        <f t="shared" si="1"/>
        <v>2553.33</v>
      </c>
      <c r="U50" s="40">
        <f t="shared" si="1"/>
        <v>2808.33</v>
      </c>
      <c r="V50" s="41">
        <f t="shared" si="1"/>
        <v>3191.67</v>
      </c>
      <c r="W50" s="42">
        <f t="shared" ref="W50:W54" si="23">ROUND((G50*H50+J50*K50+M50*N50+P50*Q50)*1.2,0)</f>
        <v>1532</v>
      </c>
      <c r="X50" s="43">
        <f t="shared" si="3"/>
        <v>2758</v>
      </c>
      <c r="Y50" s="44">
        <f t="shared" ref="Y50:Y54" si="24">ROUND((G50*H50+J50*K50+M50*N50+P50*Q50)*$Y$18*1.2,0)</f>
        <v>3064</v>
      </c>
      <c r="Z50" s="44">
        <f t="shared" ref="Z50:Z54" si="25">ROUND((G50*H50+J50*K50+M50*N50+P50*Q50)*$Z$18*1.2,0)</f>
        <v>3370</v>
      </c>
      <c r="AA50" s="45">
        <f t="shared" ref="AA50:AA53" si="26">ROUND((G50*H50+J50*K50+M50*N50+P50*Q50)*$AA$18*1.2,0)</f>
        <v>3830</v>
      </c>
    </row>
    <row r="51" spans="1:27" s="1" customFormat="1" ht="68.25" customHeight="1" x14ac:dyDescent="0.25">
      <c r="A51" s="47" t="s">
        <v>113</v>
      </c>
      <c r="B51" s="48"/>
      <c r="C51" s="49" t="s">
        <v>114</v>
      </c>
      <c r="D51" s="48" t="s">
        <v>33</v>
      </c>
      <c r="E51" s="48"/>
      <c r="F51" s="48" t="s">
        <v>34</v>
      </c>
      <c r="G51" s="48" t="s">
        <v>115</v>
      </c>
      <c r="H51" s="48">
        <f>IF(F51="слесарь 2 р.",[1]Калькуляция!$C$22,IF(F51="слесарь 3 р.",[1]Калькуляция!$D$22,IF(F51="слесарь 4 р.",[1]Калькуляция!$E$22,IF(F51="слесарь 5 р.",[1]Калькуляция!$F$22,IF(F51="слесарь 6 р.",[1]Калькуляция!$G$22,IF(F51="э/газосварщик 4 р.",[1]Калькуляция!$I$22,IF(F51="э/газосварщик 5 р.",[1]Калькуляция!$H$22,IF(F51="монтер 4 р.",[1]Калькуляция!$J$22,IF(F51="монтер 5 р.",[1]Калькуляция!$K$22,IF(F51="монтер  6 р.",[1]Калькуляция!$L$22,IF(F51="мастер 8 р.",[1]Калькуляция!$M$22,IF(F51="инженер 10 р.",[1]Калькуляция!$N$22,IF(F51="водитель",[1]Калькуляция!$O$22,0)))))))))))))</f>
        <v>498</v>
      </c>
      <c r="I51" s="48" t="s">
        <v>35</v>
      </c>
      <c r="J51" s="48" t="s">
        <v>115</v>
      </c>
      <c r="K51" s="48">
        <f>IF(I51="слесарь 2 р.",[1]Калькуляция!$C$22,IF(I51="слесарь 3 р.",[1]Калькуляция!$D$22,IF(I51="слесарь 4 р.",[1]Калькуляция!$E$22,IF(I51="слесарь 5 р.",[1]Калькуляция!$F$22,IF(I51="слесарь 6 р.",[1]Калькуляция!$G$22,IF(I51="э/газосварщик 4 р.",[1]Калькуляция!$I$22,IF(I51="э/газосварщик 5 р.",[1]Калькуляция!$H$22,IF(I51="монтер 4 р.",[1]Калькуляция!$J$22,IF(I51="монтер 5 р.",[1]Калькуляция!$K$22,IF(I51="монтер  6 р.",[1]Калькуляция!$L$22,IF(I51="мастер 8 р.",[1]Калькуляция!$M$22,IF(I51="инженер 10 р.",[1]Калькуляция!$N$22,IF(I51="водитель",[1]Калькуляция!$O$22,0)))))))))))))</f>
        <v>355.6</v>
      </c>
      <c r="L51" s="48" t="s">
        <v>36</v>
      </c>
      <c r="M51" s="48" t="s">
        <v>115</v>
      </c>
      <c r="N51" s="48">
        <f>IF(L51="слесарь 2 р.",[1]Калькуляция!$C$22,IF(L51="слесарь 3 р.",[1]Калькуляция!$D$22,IF(L51="слесарь 4 р.",[1]Калькуляция!$E$22,IF(L51="слесарь 5 р.",[1]Калькуляция!$F$22,IF(L51="слесарь 6 р.",[1]Калькуляция!$G$22,IF(L51="э/газосварщик 4 р.",[1]Калькуляция!$I$22,IF(L51="э/газосварщик 5 р.",[1]Калькуляция!$H$22,IF(L51="монтер 4 р.",[1]Калькуляция!$J$22,IF(L51="монтер 5 р.",[1]Калькуляция!$K$22,IF(L51="монтер  6 р.",[1]Калькуляция!$L$22,IF(L51="мастер 8 р.",[1]Калькуляция!$M$22,IF(L51="инженер 10 р.",[1]Калькуляция!$N$22,IF(L51="водитель",[1]Калькуляция!$O$22,0)))))))))))))</f>
        <v>317.8</v>
      </c>
      <c r="O51" s="48" t="s">
        <v>37</v>
      </c>
      <c r="P51" s="48" t="s">
        <v>115</v>
      </c>
      <c r="Q51" s="50">
        <f>IF(O51="слесарь 2 р.",[1]Калькуляция!$C$22,IF(O51="слесарь 3 р.",[1]Калькуляция!$D$22,IF(O51="слесарь 4 р.",[1]Калькуляция!$E$22,IF(O51="слесарь 5 р.",[1]Калькуляция!$F$22,IF(O51="слесарь 6 р.",[1]Калькуляция!$G$22,IF(O51="э/газосварщик 4 р.",[1]Калькуляция!$I$22,IF(O51="э/газосварщик 5 р.",[1]Калькуляция!$H$22,IF(O51="монтер 4 р.",[1]Калькуляция!$J$22,IF(O51="монтер 5 р.",[1]Калькуляция!$K$22,IF(O51="монтер  6 р.",[1]Калькуляция!$L$22,IF(O51="мастер 8 р.",[1]Калькуляция!$M$22,IF(O51="инженер 10 р.",[1]Калькуляция!$N$22,IF(O51="водитель",[1]Калькуляция!$O$22,0)))))))))))))</f>
        <v>385.5</v>
      </c>
      <c r="R51" s="51">
        <f t="shared" si="1"/>
        <v>2460</v>
      </c>
      <c r="S51" s="52">
        <f t="shared" si="1"/>
        <v>4427.5</v>
      </c>
      <c r="T51" s="52">
        <f t="shared" si="1"/>
        <v>4920</v>
      </c>
      <c r="U51" s="52">
        <f t="shared" si="1"/>
        <v>5411.67</v>
      </c>
      <c r="V51" s="53">
        <f t="shared" si="1"/>
        <v>6150</v>
      </c>
      <c r="W51" s="54">
        <f t="shared" si="23"/>
        <v>2952</v>
      </c>
      <c r="X51" s="55">
        <f t="shared" si="3"/>
        <v>5313</v>
      </c>
      <c r="Y51" s="56">
        <f t="shared" si="24"/>
        <v>5904</v>
      </c>
      <c r="Z51" s="56">
        <f t="shared" si="25"/>
        <v>6494</v>
      </c>
      <c r="AA51" s="57">
        <f t="shared" si="26"/>
        <v>7380</v>
      </c>
    </row>
    <row r="52" spans="1:27" s="1" customFormat="1" ht="49.5" customHeight="1" x14ac:dyDescent="0.25">
      <c r="A52" s="47" t="s">
        <v>116</v>
      </c>
      <c r="B52" s="48"/>
      <c r="C52" s="49" t="s">
        <v>117</v>
      </c>
      <c r="D52" s="48" t="s">
        <v>33</v>
      </c>
      <c r="E52" s="48"/>
      <c r="F52" s="48" t="s">
        <v>34</v>
      </c>
      <c r="G52" s="48" t="s">
        <v>118</v>
      </c>
      <c r="H52" s="48">
        <f>IF(F52="слесарь 2 р.",[1]Калькуляция!$C$22,IF(F52="слесарь 3 р.",[1]Калькуляция!$D$22,IF(F52="слесарь 4 р.",[1]Калькуляция!$E$22,IF(F52="слесарь 5 р.",[1]Калькуляция!$F$22,IF(F52="слесарь 6 р.",[1]Калькуляция!$G$22,IF(F52="э/газосварщик 4 р.",[1]Калькуляция!$I$22,IF(F52="э/газосварщик 5 р.",[1]Калькуляция!$H$22,IF(F52="монтер 4 р.",[1]Калькуляция!$J$22,IF(F52="монтер 5 р.",[1]Калькуляция!$K$22,IF(F52="монтер  6 р.",[1]Калькуляция!$L$22,IF(F52="мастер 8 р.",[1]Калькуляция!$M$22,IF(F52="инженер 10 р.",[1]Калькуляция!$N$22,IF(F52="водитель",[1]Калькуляция!$O$22,0)))))))))))))</f>
        <v>498</v>
      </c>
      <c r="I52" s="48" t="s">
        <v>35</v>
      </c>
      <c r="J52" s="48" t="s">
        <v>118</v>
      </c>
      <c r="K52" s="48">
        <f>IF(I52="слесарь 2 р.",[1]Калькуляция!$C$22,IF(I52="слесарь 3 р.",[1]Калькуляция!$D$22,IF(I52="слесарь 4 р.",[1]Калькуляция!$E$22,IF(I52="слесарь 5 р.",[1]Калькуляция!$F$22,IF(I52="слесарь 6 р.",[1]Калькуляция!$G$22,IF(I52="э/газосварщик 4 р.",[1]Калькуляция!$I$22,IF(I52="э/газосварщик 5 р.",[1]Калькуляция!$H$22,IF(I52="монтер 4 р.",[1]Калькуляция!$J$22,IF(I52="монтер 5 р.",[1]Калькуляция!$K$22,IF(I52="монтер  6 р.",[1]Калькуляция!$L$22,IF(I52="мастер 8 р.",[1]Калькуляция!$M$22,IF(I52="инженер 10 р.",[1]Калькуляция!$N$22,IF(I52="водитель",[1]Калькуляция!$O$22,0)))))))))))))</f>
        <v>355.6</v>
      </c>
      <c r="L52" s="48" t="s">
        <v>36</v>
      </c>
      <c r="M52" s="48" t="s">
        <v>118</v>
      </c>
      <c r="N52" s="48">
        <f>IF(L52="слесарь 2 р.",[1]Калькуляция!$C$22,IF(L52="слесарь 3 р.",[1]Калькуляция!$D$22,IF(L52="слесарь 4 р.",[1]Калькуляция!$E$22,IF(L52="слесарь 5 р.",[1]Калькуляция!$F$22,IF(L52="слесарь 6 р.",[1]Калькуляция!$G$22,IF(L52="э/газосварщик 4 р.",[1]Калькуляция!$I$22,IF(L52="э/газосварщик 5 р.",[1]Калькуляция!$H$22,IF(L52="монтер 4 р.",[1]Калькуляция!$J$22,IF(L52="монтер 5 р.",[1]Калькуляция!$K$22,IF(L52="монтер  6 р.",[1]Калькуляция!$L$22,IF(L52="мастер 8 р.",[1]Калькуляция!$M$22,IF(L52="инженер 10 р.",[1]Калькуляция!$N$22,IF(L52="водитель",[1]Калькуляция!$O$22,0)))))))))))))</f>
        <v>317.8</v>
      </c>
      <c r="O52" s="48" t="s">
        <v>37</v>
      </c>
      <c r="P52" s="48" t="s">
        <v>118</v>
      </c>
      <c r="Q52" s="50">
        <f>IF(O52="слесарь 2 р.",[1]Калькуляция!$C$22,IF(O52="слесарь 3 р.",[1]Калькуляция!$D$22,IF(O52="слесарь 4 р.",[1]Калькуляция!$E$22,IF(O52="слесарь 5 р.",[1]Калькуляция!$F$22,IF(O52="слесарь 6 р.",[1]Калькуляция!$G$22,IF(O52="э/газосварщик 4 р.",[1]Калькуляция!$I$22,IF(O52="э/газосварщик 5 р.",[1]Калькуляция!$H$22,IF(O52="монтер 4 р.",[1]Калькуляция!$J$22,IF(O52="монтер 5 р.",[1]Калькуляция!$K$22,IF(O52="монтер  6 р.",[1]Калькуляция!$L$22,IF(O52="мастер 8 р.",[1]Калькуляция!$M$22,IF(O52="инженер 10 р.",[1]Калькуляция!$N$22,IF(O52="водитель",[1]Калькуляция!$O$22,0)))))))))))))</f>
        <v>385.5</v>
      </c>
      <c r="R52" s="51">
        <f t="shared" si="1"/>
        <v>1977.5</v>
      </c>
      <c r="S52" s="52">
        <f t="shared" si="1"/>
        <v>3559.17</v>
      </c>
      <c r="T52" s="52">
        <f t="shared" si="1"/>
        <v>3954.17</v>
      </c>
      <c r="U52" s="52">
        <f t="shared" si="1"/>
        <v>4350</v>
      </c>
      <c r="V52" s="53">
        <f t="shared" si="1"/>
        <v>4943.33</v>
      </c>
      <c r="W52" s="54">
        <f t="shared" si="23"/>
        <v>2373</v>
      </c>
      <c r="X52" s="55">
        <f t="shared" si="3"/>
        <v>4271</v>
      </c>
      <c r="Y52" s="56">
        <f t="shared" si="24"/>
        <v>4745</v>
      </c>
      <c r="Z52" s="56">
        <f t="shared" si="25"/>
        <v>5220</v>
      </c>
      <c r="AA52" s="57">
        <f t="shared" si="26"/>
        <v>5932</v>
      </c>
    </row>
    <row r="53" spans="1:27" s="1" customFormat="1" ht="54.75" customHeight="1" x14ac:dyDescent="0.25">
      <c r="A53" s="47" t="s">
        <v>119</v>
      </c>
      <c r="B53" s="48"/>
      <c r="C53" s="49" t="s">
        <v>97</v>
      </c>
      <c r="D53" s="48" t="s">
        <v>33</v>
      </c>
      <c r="E53" s="48"/>
      <c r="F53" s="48" t="s">
        <v>34</v>
      </c>
      <c r="G53" s="48" t="s">
        <v>120</v>
      </c>
      <c r="H53" s="48">
        <f>IF(F53="слесарь 2 р.",[1]Калькуляция!$C$22,IF(F53="слесарь 3 р.",[1]Калькуляция!$D$22,IF(F53="слесарь 4 р.",[1]Калькуляция!$E$22,IF(F53="слесарь 5 р.",[1]Калькуляция!$F$22,IF(F53="слесарь 6 р.",[1]Калькуляция!$G$22,IF(F53="э/газосварщик 4 р.",[1]Калькуляция!$I$22,IF(F53="э/газосварщик 5 р.",[1]Калькуляция!$H$22,IF(F53="монтер 4 р.",[1]Калькуляция!$J$22,IF(F53="монтер 5 р.",[1]Калькуляция!$K$22,IF(F53="монтер  6 р.",[1]Калькуляция!$L$22,IF(F53="мастер 8 р.",[1]Калькуляция!$M$22,IF(F53="инженер 10 р.",[1]Калькуляция!$N$22,IF(F53="водитель",[1]Калькуляция!$O$22,0)))))))))))))</f>
        <v>498</v>
      </c>
      <c r="I53" s="48" t="s">
        <v>35</v>
      </c>
      <c r="J53" s="48" t="s">
        <v>120</v>
      </c>
      <c r="K53" s="48">
        <f>IF(I53="слесарь 2 р.",[1]Калькуляция!$C$22,IF(I53="слесарь 3 р.",[1]Калькуляция!$D$22,IF(I53="слесарь 4 р.",[1]Калькуляция!$E$22,IF(I53="слесарь 5 р.",[1]Калькуляция!$F$22,IF(I53="слесарь 6 р.",[1]Калькуляция!$G$22,IF(I53="э/газосварщик 4 р.",[1]Калькуляция!$I$22,IF(I53="э/газосварщик 5 р.",[1]Калькуляция!$H$22,IF(I53="монтер 4 р.",[1]Калькуляция!$J$22,IF(I53="монтер 5 р.",[1]Калькуляция!$K$22,IF(I53="монтер  6 р.",[1]Калькуляция!$L$22,IF(I53="мастер 8 р.",[1]Калькуляция!$M$22,IF(I53="инженер 10 р.",[1]Калькуляция!$N$22,IF(I53="водитель",[1]Калькуляция!$O$22,0)))))))))))))</f>
        <v>355.6</v>
      </c>
      <c r="L53" s="48" t="s">
        <v>36</v>
      </c>
      <c r="M53" s="48" t="s">
        <v>120</v>
      </c>
      <c r="N53" s="48">
        <f>IF(L53="слесарь 2 р.",[1]Калькуляция!$C$22,IF(L53="слесарь 3 р.",[1]Калькуляция!$D$22,IF(L53="слесарь 4 р.",[1]Калькуляция!$E$22,IF(L53="слесарь 5 р.",[1]Калькуляция!$F$22,IF(L53="слесарь 6 р.",[1]Калькуляция!$G$22,IF(L53="э/газосварщик 4 р.",[1]Калькуляция!$I$22,IF(L53="э/газосварщик 5 р.",[1]Калькуляция!$H$22,IF(L53="монтер 4 р.",[1]Калькуляция!$J$22,IF(L53="монтер 5 р.",[1]Калькуляция!$K$22,IF(L53="монтер  6 р.",[1]Калькуляция!$L$22,IF(L53="мастер 8 р.",[1]Калькуляция!$M$22,IF(L53="инженер 10 р.",[1]Калькуляция!$N$22,IF(L53="водитель",[1]Калькуляция!$O$22,0)))))))))))))</f>
        <v>317.8</v>
      </c>
      <c r="O53" s="48" t="s">
        <v>37</v>
      </c>
      <c r="P53" s="48" t="s">
        <v>120</v>
      </c>
      <c r="Q53" s="50">
        <f>IF(O53="слесарь 2 р.",[1]Калькуляция!$C$22,IF(O53="слесарь 3 р.",[1]Калькуляция!$D$22,IF(O53="слесарь 4 р.",[1]Калькуляция!$E$22,IF(O53="слесарь 5 р.",[1]Калькуляция!$F$22,IF(O53="слесарь 6 р.",[1]Калькуляция!$G$22,IF(O53="э/газосварщик 4 р.",[1]Калькуляция!$I$22,IF(O53="э/газосварщик 5 р.",[1]Калькуляция!$H$22,IF(O53="монтер 4 р.",[1]Калькуляция!$J$22,IF(O53="монтер 5 р.",[1]Калькуляция!$K$22,IF(O53="монтер  6 р.",[1]Калькуляция!$L$22,IF(O53="мастер 8 р.",[1]Калькуляция!$M$22,IF(O53="инженер 10 р.",[1]Калькуляция!$N$22,IF(O53="водитель",[1]Калькуляция!$O$22,0)))))))))))))</f>
        <v>385.5</v>
      </c>
      <c r="R53" s="51">
        <f t="shared" si="1"/>
        <v>2475.83</v>
      </c>
      <c r="S53" s="52">
        <f t="shared" si="1"/>
        <v>4455.83</v>
      </c>
      <c r="T53" s="52">
        <f t="shared" si="1"/>
        <v>4950.83</v>
      </c>
      <c r="U53" s="52">
        <f t="shared" si="1"/>
        <v>5445.83</v>
      </c>
      <c r="V53" s="53">
        <f t="shared" si="1"/>
        <v>6188.33</v>
      </c>
      <c r="W53" s="54">
        <f t="shared" si="23"/>
        <v>2971</v>
      </c>
      <c r="X53" s="55">
        <f t="shared" si="3"/>
        <v>5347</v>
      </c>
      <c r="Y53" s="56">
        <f t="shared" si="24"/>
        <v>5941</v>
      </c>
      <c r="Z53" s="56">
        <f t="shared" si="25"/>
        <v>6535</v>
      </c>
      <c r="AA53" s="57">
        <f t="shared" si="26"/>
        <v>7426</v>
      </c>
    </row>
    <row r="54" spans="1:27" s="1" customFormat="1" ht="62.25" customHeight="1" thickBot="1" x14ac:dyDescent="0.3">
      <c r="A54" s="74" t="s">
        <v>121</v>
      </c>
      <c r="B54" s="59"/>
      <c r="C54" s="75" t="s">
        <v>122</v>
      </c>
      <c r="D54" s="59" t="s">
        <v>33</v>
      </c>
      <c r="E54" s="59"/>
      <c r="F54" s="59" t="s">
        <v>34</v>
      </c>
      <c r="G54" s="59" t="s">
        <v>123</v>
      </c>
      <c r="H54" s="59">
        <f>IF(F54="слесарь 2 р.",[1]Калькуляция!$C$22,IF(F54="слесарь 3 р.",[1]Калькуляция!$D$22,IF(F54="слесарь 4 р.",[1]Калькуляция!$E$22,IF(F54="слесарь 5 р.",[1]Калькуляция!$F$22,IF(F54="слесарь 6 р.",[1]Калькуляция!$G$22,IF(F54="э/газосварщик 4 р.",[1]Калькуляция!$I$22,IF(F54="э/газосварщик 5 р.",[1]Калькуляция!$H$22,IF(F54="монтер 4 р.",[1]Калькуляция!$J$22,IF(F54="монтер 5 р.",[1]Калькуляция!$K$22,IF(F54="монтер  6 р.",[1]Калькуляция!$L$22,IF(F54="мастер 8 р.",[1]Калькуляция!$M$22,IF(F54="инженер 10 р.",[1]Калькуляция!$N$22,IF(F54="водитель",[1]Калькуляция!$O$22,0)))))))))))))</f>
        <v>498</v>
      </c>
      <c r="I54" s="59" t="s">
        <v>35</v>
      </c>
      <c r="J54" s="59" t="s">
        <v>123</v>
      </c>
      <c r="K54" s="59">
        <f>IF(I54="слесарь 2 р.",[1]Калькуляция!$C$22,IF(I54="слесарь 3 р.",[1]Калькуляция!$D$22,IF(I54="слесарь 4 р.",[1]Калькуляция!$E$22,IF(I54="слесарь 5 р.",[1]Калькуляция!$F$22,IF(I54="слесарь 6 р.",[1]Калькуляция!$G$22,IF(I54="э/газосварщик 4 р.",[1]Калькуляция!$I$22,IF(I54="э/газосварщик 5 р.",[1]Калькуляция!$H$22,IF(I54="монтер 4 р.",[1]Калькуляция!$J$22,IF(I54="монтер 5 р.",[1]Калькуляция!$K$22,IF(I54="монтер  6 р.",[1]Калькуляция!$L$22,IF(I54="мастер 8 р.",[1]Калькуляция!$M$22,IF(I54="инженер 10 р.",[1]Калькуляция!$N$22,IF(I54="водитель",[1]Калькуляция!$O$22,0)))))))))))))</f>
        <v>355.6</v>
      </c>
      <c r="L54" s="59" t="s">
        <v>36</v>
      </c>
      <c r="M54" s="59" t="s">
        <v>123</v>
      </c>
      <c r="N54" s="59">
        <f>IF(L54="слесарь 2 р.",[1]Калькуляция!$C$22,IF(L54="слесарь 3 р.",[1]Калькуляция!$D$22,IF(L54="слесарь 4 р.",[1]Калькуляция!$E$22,IF(L54="слесарь 5 р.",[1]Калькуляция!$F$22,IF(L54="слесарь 6 р.",[1]Калькуляция!$G$22,IF(L54="э/газосварщик 4 р.",[1]Калькуляция!$I$22,IF(L54="э/газосварщик 5 р.",[1]Калькуляция!$H$22,IF(L54="монтер 4 р.",[1]Калькуляция!$J$22,IF(L54="монтер 5 р.",[1]Калькуляция!$K$22,IF(L54="монтер  6 р.",[1]Калькуляция!$L$22,IF(L54="мастер 8 р.",[1]Калькуляция!$M$22,IF(L54="инженер 10 р.",[1]Калькуляция!$N$22,IF(L54="водитель",[1]Калькуляция!$O$22,0)))))))))))))</f>
        <v>317.8</v>
      </c>
      <c r="O54" s="59" t="s">
        <v>37</v>
      </c>
      <c r="P54" s="59" t="s">
        <v>123</v>
      </c>
      <c r="Q54" s="76">
        <f>IF(O54="слесарь 2 р.",[1]Калькуляция!$C$22,IF(O54="слесарь 3 р.",[1]Калькуляция!$D$22,IF(O54="слесарь 4 р.",[1]Калькуляция!$E$22,IF(O54="слесарь 5 р.",[1]Калькуляция!$F$22,IF(O54="слесарь 6 р.",[1]Калькуляция!$G$22,IF(O54="э/газосварщик 4 р.",[1]Калькуляция!$I$22,IF(O54="э/газосварщик 5 р.",[1]Калькуляция!$H$22,IF(O54="монтер 4 р.",[1]Калькуляция!$J$22,IF(O54="монтер 5 р.",[1]Калькуляция!$K$22,IF(O54="монтер  6 р.",[1]Калькуляция!$L$22,IF(O54="мастер 8 р.",[1]Калькуляция!$M$22,IF(O54="инженер 10 р.",[1]Калькуляция!$N$22,IF(O54="водитель",[1]Калькуляция!$O$22,0)))))))))))))</f>
        <v>385.5</v>
      </c>
      <c r="R54" s="77">
        <f t="shared" si="1"/>
        <v>1027.5</v>
      </c>
      <c r="S54" s="78">
        <f t="shared" si="1"/>
        <v>1850</v>
      </c>
      <c r="T54" s="78">
        <f t="shared" si="1"/>
        <v>2055</v>
      </c>
      <c r="U54" s="78">
        <f t="shared" si="1"/>
        <v>2260.83</v>
      </c>
      <c r="V54" s="79">
        <f t="shared" si="1"/>
        <v>2569.17</v>
      </c>
      <c r="W54" s="80">
        <f t="shared" si="23"/>
        <v>1233</v>
      </c>
      <c r="X54" s="67">
        <f t="shared" si="3"/>
        <v>2220</v>
      </c>
      <c r="Y54" s="68">
        <f t="shared" si="24"/>
        <v>2466</v>
      </c>
      <c r="Z54" s="68">
        <f t="shared" si="25"/>
        <v>2713</v>
      </c>
      <c r="AA54" s="69">
        <f>ROUND((G54*H54+J54*K54+M54*N54+P54*Q54)*$AA$18*1.2,0)</f>
        <v>3083</v>
      </c>
    </row>
    <row r="55" spans="1:27" s="1" customFormat="1" ht="30" x14ac:dyDescent="0.25">
      <c r="A55" s="98"/>
      <c r="B55" s="98"/>
      <c r="C55" s="99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100"/>
      <c r="S55" s="100"/>
      <c r="T55" s="100"/>
      <c r="U55" s="100"/>
      <c r="V55" s="100"/>
      <c r="W55" s="101"/>
    </row>
    <row r="56" spans="1:27" s="1" customFormat="1" ht="30" x14ac:dyDescent="0.25">
      <c r="A56" s="98"/>
      <c r="B56" s="98"/>
      <c r="C56" s="99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100"/>
      <c r="S56" s="100"/>
      <c r="T56" s="100"/>
      <c r="U56" s="100"/>
      <c r="V56" s="100"/>
      <c r="W56" s="101"/>
    </row>
    <row r="57" spans="1:27" s="1" customFormat="1" ht="30" x14ac:dyDescent="0.25">
      <c r="A57" s="114" t="s">
        <v>124</v>
      </c>
      <c r="B57" s="114"/>
      <c r="C57" s="114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0"/>
      <c r="S57" s="100"/>
      <c r="T57" s="100"/>
      <c r="U57" s="100"/>
      <c r="V57" s="100"/>
      <c r="W57" s="101"/>
    </row>
    <row r="58" spans="1:27" s="1" customFormat="1" ht="30" x14ac:dyDescent="0.25">
      <c r="A58" s="98"/>
      <c r="B58" s="98"/>
      <c r="C58" s="103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0"/>
      <c r="S58" s="100"/>
      <c r="T58" s="100"/>
      <c r="U58" s="100"/>
      <c r="V58" s="100"/>
      <c r="W58" s="115" t="s">
        <v>125</v>
      </c>
      <c r="X58" s="115"/>
      <c r="Y58" s="115"/>
      <c r="Z58" s="115"/>
    </row>
    <row r="59" spans="1:27" s="1" customFormat="1" ht="30" x14ac:dyDescent="0.25">
      <c r="A59" s="98"/>
      <c r="B59" s="98"/>
      <c r="C59" s="103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0"/>
      <c r="S59" s="100"/>
      <c r="T59" s="100"/>
      <c r="U59" s="100"/>
      <c r="V59" s="100"/>
      <c r="Z59" s="104"/>
    </row>
    <row r="60" spans="1:27" s="1" customFormat="1" ht="30" x14ac:dyDescent="0.25">
      <c r="A60" s="98"/>
      <c r="B60" s="98"/>
      <c r="C60" s="103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0"/>
      <c r="S60" s="100"/>
      <c r="T60" s="100"/>
      <c r="U60" s="100"/>
      <c r="V60" s="100"/>
      <c r="Z60" s="104"/>
    </row>
    <row r="61" spans="1:27" s="1" customFormat="1" ht="30" x14ac:dyDescent="0.25">
      <c r="A61" s="3"/>
      <c r="B61" s="3"/>
      <c r="C61" s="10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3"/>
      <c r="S61" s="3"/>
      <c r="T61" s="3"/>
      <c r="U61" s="3"/>
      <c r="V61" s="3"/>
      <c r="Z61" s="106"/>
    </row>
    <row r="62" spans="1:27" s="1" customFormat="1" ht="30" x14ac:dyDescent="0.25">
      <c r="C62" s="107"/>
      <c r="D62" s="9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1"/>
      <c r="P62" s="11"/>
      <c r="Q62" s="9"/>
      <c r="R62" s="3"/>
      <c r="S62" s="3"/>
      <c r="T62" s="3"/>
      <c r="U62" s="3"/>
      <c r="V62" s="3"/>
      <c r="Z62" s="106"/>
    </row>
    <row r="63" spans="1:27" s="1" customFormat="1" ht="30" x14ac:dyDescent="0.25">
      <c r="A63" s="3"/>
      <c r="B63" s="3"/>
      <c r="C63" s="108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7" s="1" customFormat="1" ht="30" x14ac:dyDescent="0.25">
      <c r="A64" s="3"/>
      <c r="B64" s="3"/>
      <c r="C64" s="10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s="1" customFormat="1" ht="30" x14ac:dyDescent="0.25">
      <c r="A65" s="3"/>
      <c r="B65" s="3"/>
      <c r="C65" s="109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s="1" customFormat="1" ht="30" x14ac:dyDescent="0.25">
      <c r="A66" s="3"/>
      <c r="B66" s="3"/>
      <c r="C66" s="109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s="1" customFormat="1" ht="30" x14ac:dyDescent="0.25">
      <c r="A67" s="3"/>
      <c r="B67" s="3"/>
      <c r="C67" s="109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25">
      <c r="A68" s="16"/>
      <c r="B68" s="16"/>
      <c r="C68" s="110"/>
      <c r="D68" s="16"/>
      <c r="E68" s="16"/>
      <c r="R68" s="16"/>
      <c r="S68" s="16"/>
      <c r="T68" s="16"/>
      <c r="U68" s="16"/>
      <c r="V68" s="16"/>
      <c r="W68" s="16"/>
    </row>
    <row r="69" spans="1:23" x14ac:dyDescent="0.25">
      <c r="A69" s="16"/>
      <c r="B69" s="16"/>
      <c r="C69" s="110"/>
      <c r="D69" s="16"/>
      <c r="E69" s="16"/>
      <c r="R69" s="16"/>
      <c r="S69" s="16"/>
      <c r="T69" s="16"/>
      <c r="U69" s="16"/>
      <c r="V69" s="16"/>
      <c r="W69" s="16"/>
    </row>
    <row r="70" spans="1:23" x14ac:dyDescent="0.25">
      <c r="A70" s="16"/>
      <c r="B70" s="16"/>
      <c r="C70" s="110"/>
      <c r="D70" s="16"/>
      <c r="E70" s="16"/>
      <c r="R70" s="16"/>
      <c r="S70" s="16"/>
      <c r="T70" s="16"/>
      <c r="U70" s="16"/>
      <c r="V70" s="16"/>
      <c r="W70" s="16"/>
    </row>
    <row r="71" spans="1:23" x14ac:dyDescent="0.25">
      <c r="A71" s="16"/>
      <c r="B71" s="16"/>
      <c r="C71" s="110"/>
      <c r="D71" s="16"/>
      <c r="E71" s="16"/>
      <c r="R71" s="16"/>
      <c r="S71" s="16"/>
      <c r="T71" s="16"/>
      <c r="U71" s="16"/>
      <c r="V71" s="16"/>
      <c r="W71" s="16"/>
    </row>
    <row r="72" spans="1:23" x14ac:dyDescent="0.25">
      <c r="A72" s="16"/>
      <c r="B72" s="16"/>
      <c r="C72" s="110"/>
      <c r="D72" s="16"/>
      <c r="E72" s="16"/>
      <c r="R72" s="16"/>
      <c r="S72" s="16"/>
      <c r="T72" s="16"/>
      <c r="U72" s="16"/>
      <c r="V72" s="16"/>
      <c r="W72" s="16"/>
    </row>
    <row r="73" spans="1:23" x14ac:dyDescent="0.25">
      <c r="A73" s="16"/>
      <c r="B73" s="16"/>
      <c r="C73" s="110"/>
      <c r="D73" s="16"/>
      <c r="E73" s="16"/>
      <c r="R73" s="16"/>
      <c r="S73" s="16"/>
      <c r="T73" s="16"/>
      <c r="U73" s="16"/>
      <c r="V73" s="16"/>
      <c r="W73" s="16"/>
    </row>
    <row r="74" spans="1:23" x14ac:dyDescent="0.25">
      <c r="A74" s="16"/>
      <c r="B74" s="16"/>
      <c r="C74" s="110"/>
      <c r="D74" s="16"/>
      <c r="E74" s="16"/>
      <c r="R74" s="16"/>
      <c r="S74" s="16"/>
      <c r="T74" s="16"/>
      <c r="U74" s="16"/>
      <c r="V74" s="16"/>
      <c r="W74" s="16"/>
    </row>
    <row r="75" spans="1:23" x14ac:dyDescent="0.25">
      <c r="A75" s="16"/>
      <c r="B75" s="16"/>
      <c r="C75" s="110"/>
      <c r="D75" s="16"/>
      <c r="E75" s="16"/>
      <c r="R75" s="16"/>
      <c r="S75" s="16"/>
      <c r="T75" s="16"/>
      <c r="U75" s="16"/>
      <c r="V75" s="16"/>
      <c r="W75" s="16"/>
    </row>
    <row r="76" spans="1:23" x14ac:dyDescent="0.25">
      <c r="A76" s="16"/>
      <c r="B76" s="16"/>
      <c r="C76" s="110"/>
      <c r="D76" s="16"/>
      <c r="E76" s="16"/>
      <c r="R76" s="16"/>
      <c r="S76" s="16"/>
      <c r="T76" s="16"/>
      <c r="U76" s="16"/>
      <c r="V76" s="16"/>
      <c r="W76" s="16"/>
    </row>
    <row r="77" spans="1:23" x14ac:dyDescent="0.25">
      <c r="A77" s="16"/>
      <c r="B77" s="16"/>
      <c r="C77" s="110"/>
      <c r="D77" s="16"/>
      <c r="E77" s="16"/>
      <c r="R77" s="16"/>
      <c r="S77" s="16"/>
      <c r="T77" s="16"/>
      <c r="U77" s="16"/>
      <c r="V77" s="16"/>
      <c r="W77" s="16"/>
    </row>
    <row r="78" spans="1:23" x14ac:dyDescent="0.25">
      <c r="A78" s="16"/>
      <c r="B78" s="16"/>
      <c r="C78" s="110"/>
      <c r="D78" s="16"/>
      <c r="E78" s="16"/>
      <c r="R78" s="16"/>
      <c r="S78" s="16"/>
      <c r="T78" s="16"/>
      <c r="U78" s="16"/>
      <c r="V78" s="16"/>
      <c r="W78" s="16"/>
    </row>
    <row r="79" spans="1:23" x14ac:dyDescent="0.25">
      <c r="A79" s="16"/>
      <c r="B79" s="16"/>
      <c r="C79" s="110"/>
      <c r="D79" s="16"/>
      <c r="E79" s="16"/>
      <c r="R79" s="16"/>
      <c r="S79" s="16"/>
      <c r="T79" s="16"/>
      <c r="U79" s="16"/>
      <c r="V79" s="16"/>
      <c r="W79" s="16"/>
    </row>
    <row r="80" spans="1:23" x14ac:dyDescent="0.25">
      <c r="A80" s="16"/>
      <c r="B80" s="16"/>
      <c r="C80" s="110"/>
      <c r="D80" s="16"/>
      <c r="E80" s="16"/>
      <c r="R80" s="16"/>
      <c r="S80" s="16"/>
      <c r="T80" s="16"/>
      <c r="U80" s="16"/>
      <c r="V80" s="16"/>
      <c r="W80" s="16"/>
    </row>
    <row r="81" spans="1:23" x14ac:dyDescent="0.25">
      <c r="A81" s="16"/>
      <c r="B81" s="16"/>
      <c r="C81" s="110"/>
      <c r="D81" s="16"/>
      <c r="E81" s="16"/>
      <c r="R81" s="16"/>
      <c r="S81" s="16"/>
      <c r="T81" s="16"/>
      <c r="U81" s="16"/>
      <c r="V81" s="16"/>
      <c r="W81" s="16"/>
    </row>
    <row r="82" spans="1:23" x14ac:dyDescent="0.25">
      <c r="A82" s="16"/>
      <c r="B82" s="16"/>
      <c r="C82" s="110"/>
      <c r="D82" s="16"/>
      <c r="E82" s="16"/>
      <c r="R82" s="16"/>
      <c r="S82" s="16"/>
      <c r="T82" s="16"/>
      <c r="U82" s="16"/>
      <c r="V82" s="16"/>
      <c r="W82" s="16"/>
    </row>
    <row r="83" spans="1:23" x14ac:dyDescent="0.25">
      <c r="A83" s="16"/>
      <c r="B83" s="16"/>
      <c r="C83" s="110"/>
      <c r="D83" s="16"/>
      <c r="E83" s="16"/>
      <c r="R83" s="16"/>
      <c r="S83" s="16"/>
      <c r="T83" s="16"/>
      <c r="U83" s="16"/>
      <c r="V83" s="16"/>
      <c r="W83" s="16"/>
    </row>
    <row r="84" spans="1:23" x14ac:dyDescent="0.25">
      <c r="A84" s="16"/>
      <c r="B84" s="16"/>
      <c r="C84" s="110"/>
      <c r="D84" s="16"/>
      <c r="E84" s="16"/>
      <c r="R84" s="16"/>
      <c r="S84" s="16"/>
      <c r="T84" s="16"/>
      <c r="U84" s="16"/>
      <c r="V84" s="16"/>
      <c r="W84" s="16"/>
    </row>
    <row r="85" spans="1:23" x14ac:dyDescent="0.25">
      <c r="A85" s="16"/>
      <c r="B85" s="16"/>
      <c r="C85" s="110"/>
      <c r="D85" s="16"/>
      <c r="E85" s="16"/>
      <c r="R85" s="16"/>
      <c r="S85" s="16"/>
      <c r="T85" s="16"/>
      <c r="U85" s="16"/>
      <c r="V85" s="16"/>
      <c r="W85" s="16"/>
    </row>
    <row r="86" spans="1:23" x14ac:dyDescent="0.25">
      <c r="A86" s="16"/>
      <c r="B86" s="16"/>
      <c r="C86" s="110"/>
      <c r="D86" s="16"/>
      <c r="E86" s="16"/>
      <c r="R86" s="16"/>
      <c r="S86" s="16"/>
      <c r="T86" s="16"/>
      <c r="U86" s="16"/>
      <c r="V86" s="16"/>
      <c r="W86" s="16"/>
    </row>
    <row r="87" spans="1:23" x14ac:dyDescent="0.25">
      <c r="A87" s="16"/>
      <c r="B87" s="16"/>
      <c r="C87" s="110"/>
      <c r="D87" s="16"/>
      <c r="E87" s="16"/>
      <c r="R87" s="16"/>
      <c r="S87" s="16"/>
      <c r="T87" s="16"/>
      <c r="U87" s="16"/>
      <c r="V87" s="16"/>
      <c r="W87" s="16"/>
    </row>
    <row r="88" spans="1:23" x14ac:dyDescent="0.25">
      <c r="A88" s="16"/>
      <c r="B88" s="16"/>
      <c r="C88" s="110"/>
      <c r="D88" s="16"/>
      <c r="E88" s="16"/>
      <c r="R88" s="16"/>
      <c r="S88" s="16"/>
      <c r="T88" s="16"/>
      <c r="U88" s="16"/>
      <c r="V88" s="16"/>
      <c r="W88" s="16"/>
    </row>
    <row r="89" spans="1:23" x14ac:dyDescent="0.25">
      <c r="A89" s="16"/>
      <c r="B89" s="16"/>
      <c r="C89" s="110"/>
      <c r="D89" s="16"/>
      <c r="E89" s="16"/>
      <c r="R89" s="16"/>
      <c r="S89" s="16"/>
      <c r="T89" s="16"/>
      <c r="U89" s="16"/>
      <c r="V89" s="16"/>
      <c r="W89" s="16"/>
    </row>
    <row r="90" spans="1:23" x14ac:dyDescent="0.25">
      <c r="A90" s="16"/>
      <c r="B90" s="16"/>
      <c r="C90" s="110"/>
      <c r="D90" s="16"/>
      <c r="E90" s="16"/>
      <c r="R90" s="16"/>
      <c r="S90" s="16"/>
      <c r="T90" s="16"/>
      <c r="U90" s="16"/>
      <c r="V90" s="16"/>
      <c r="W90" s="16"/>
    </row>
    <row r="91" spans="1:23" x14ac:dyDescent="0.25">
      <c r="A91" s="16"/>
      <c r="B91" s="16"/>
      <c r="C91" s="110"/>
      <c r="D91" s="16"/>
      <c r="E91" s="16"/>
      <c r="R91" s="16"/>
      <c r="S91" s="16"/>
      <c r="T91" s="16"/>
      <c r="U91" s="16"/>
      <c r="V91" s="16"/>
      <c r="W91" s="16"/>
    </row>
    <row r="92" spans="1:23" x14ac:dyDescent="0.25">
      <c r="A92" s="16"/>
      <c r="B92" s="16"/>
      <c r="C92" s="110"/>
      <c r="D92" s="16"/>
      <c r="E92" s="16"/>
      <c r="R92" s="16"/>
      <c r="S92" s="16"/>
      <c r="T92" s="16"/>
      <c r="U92" s="16"/>
      <c r="V92" s="16"/>
      <c r="W92" s="16"/>
    </row>
    <row r="93" spans="1:23" x14ac:dyDescent="0.25">
      <c r="A93" s="16"/>
      <c r="B93" s="16"/>
      <c r="C93" s="110"/>
      <c r="D93" s="16"/>
      <c r="E93" s="16"/>
      <c r="R93" s="16"/>
      <c r="S93" s="16"/>
      <c r="T93" s="16"/>
      <c r="U93" s="16"/>
      <c r="V93" s="16"/>
      <c r="W93" s="16"/>
    </row>
    <row r="94" spans="1:23" x14ac:dyDescent="0.25">
      <c r="A94" s="16"/>
      <c r="B94" s="16"/>
      <c r="C94" s="110"/>
      <c r="D94" s="16"/>
      <c r="E94" s="16"/>
      <c r="R94" s="16"/>
      <c r="S94" s="16"/>
      <c r="T94" s="16"/>
      <c r="U94" s="16"/>
      <c r="V94" s="16"/>
      <c r="W94" s="16"/>
    </row>
    <row r="95" spans="1:23" x14ac:dyDescent="0.25">
      <c r="A95" s="16"/>
      <c r="B95" s="16"/>
      <c r="C95" s="110"/>
      <c r="D95" s="16"/>
      <c r="E95" s="16"/>
      <c r="R95" s="16"/>
      <c r="S95" s="16"/>
      <c r="T95" s="16"/>
      <c r="U95" s="16"/>
      <c r="V95" s="16"/>
      <c r="W95" s="16"/>
    </row>
    <row r="96" spans="1:23" x14ac:dyDescent="0.25">
      <c r="A96" s="16"/>
      <c r="B96" s="16"/>
      <c r="C96" s="110"/>
      <c r="D96" s="16"/>
      <c r="E96" s="16"/>
      <c r="R96" s="16"/>
      <c r="S96" s="16"/>
      <c r="T96" s="16"/>
      <c r="U96" s="16"/>
      <c r="V96" s="16"/>
      <c r="W96" s="16"/>
    </row>
    <row r="97" spans="1:23" x14ac:dyDescent="0.25">
      <c r="A97" s="16"/>
      <c r="B97" s="16"/>
      <c r="C97" s="110"/>
      <c r="D97" s="16"/>
      <c r="E97" s="16"/>
      <c r="R97" s="16"/>
      <c r="S97" s="16"/>
      <c r="T97" s="16"/>
      <c r="U97" s="16"/>
      <c r="V97" s="16"/>
      <c r="W97" s="16"/>
    </row>
    <row r="98" spans="1:23" x14ac:dyDescent="0.25">
      <c r="A98" s="16"/>
      <c r="B98" s="16"/>
      <c r="C98" s="110"/>
      <c r="D98" s="16"/>
      <c r="E98" s="16"/>
      <c r="R98" s="16"/>
      <c r="S98" s="16"/>
      <c r="T98" s="16"/>
      <c r="U98" s="16"/>
      <c r="V98" s="16"/>
      <c r="W98" s="16"/>
    </row>
    <row r="99" spans="1:23" x14ac:dyDescent="0.25">
      <c r="A99" s="16"/>
      <c r="B99" s="16"/>
      <c r="C99" s="110"/>
      <c r="D99" s="16"/>
      <c r="E99" s="16"/>
      <c r="R99" s="16"/>
      <c r="S99" s="16"/>
      <c r="T99" s="16"/>
      <c r="U99" s="16"/>
      <c r="V99" s="16"/>
      <c r="W99" s="16"/>
    </row>
    <row r="100" spans="1:23" x14ac:dyDescent="0.25">
      <c r="A100" s="16"/>
      <c r="B100" s="16"/>
      <c r="C100" s="110"/>
      <c r="D100" s="16"/>
      <c r="E100" s="16"/>
      <c r="R100" s="16"/>
      <c r="S100" s="16"/>
      <c r="T100" s="16"/>
      <c r="U100" s="16"/>
      <c r="V100" s="16"/>
      <c r="W100" s="16"/>
    </row>
    <row r="101" spans="1:23" x14ac:dyDescent="0.25">
      <c r="A101" s="16"/>
      <c r="B101" s="16"/>
      <c r="C101" s="110"/>
      <c r="D101" s="16"/>
      <c r="E101" s="16"/>
      <c r="R101" s="16"/>
      <c r="S101" s="16"/>
      <c r="T101" s="16"/>
      <c r="U101" s="16"/>
      <c r="V101" s="16"/>
      <c r="W101" s="16"/>
    </row>
    <row r="102" spans="1:23" x14ac:dyDescent="0.25">
      <c r="A102" s="16"/>
      <c r="B102" s="16"/>
      <c r="C102" s="110"/>
      <c r="D102" s="16"/>
      <c r="E102" s="16"/>
      <c r="R102" s="16"/>
      <c r="S102" s="16"/>
      <c r="T102" s="16"/>
      <c r="U102" s="16"/>
      <c r="V102" s="16"/>
      <c r="W102" s="16"/>
    </row>
    <row r="103" spans="1:23" x14ac:dyDescent="0.25">
      <c r="A103" s="16"/>
      <c r="B103" s="16"/>
      <c r="C103" s="110"/>
      <c r="D103" s="16"/>
      <c r="E103" s="16"/>
      <c r="R103" s="16"/>
      <c r="S103" s="16"/>
      <c r="T103" s="16"/>
      <c r="U103" s="16"/>
      <c r="V103" s="16"/>
      <c r="W103" s="16"/>
    </row>
    <row r="104" spans="1:23" x14ac:dyDescent="0.25">
      <c r="A104" s="16"/>
      <c r="B104" s="16"/>
      <c r="C104" s="110"/>
      <c r="D104" s="16"/>
      <c r="E104" s="16"/>
      <c r="R104" s="16"/>
      <c r="S104" s="16"/>
      <c r="T104" s="16"/>
      <c r="U104" s="16"/>
      <c r="V104" s="16"/>
      <c r="W104" s="16"/>
    </row>
    <row r="105" spans="1:23" x14ac:dyDescent="0.25">
      <c r="A105" s="16"/>
      <c r="B105" s="16"/>
      <c r="C105" s="110"/>
      <c r="D105" s="16"/>
      <c r="E105" s="16"/>
      <c r="R105" s="16"/>
      <c r="S105" s="16"/>
      <c r="T105" s="16"/>
      <c r="U105" s="16"/>
      <c r="V105" s="16"/>
      <c r="W105" s="16"/>
    </row>
    <row r="106" spans="1:23" x14ac:dyDescent="0.25">
      <c r="A106" s="16"/>
      <c r="B106" s="16"/>
      <c r="C106" s="110"/>
      <c r="D106" s="16"/>
      <c r="E106" s="16"/>
      <c r="R106" s="16"/>
      <c r="S106" s="16"/>
      <c r="T106" s="16"/>
      <c r="U106" s="16"/>
      <c r="V106" s="16"/>
      <c r="W106" s="16"/>
    </row>
    <row r="107" spans="1:23" x14ac:dyDescent="0.25">
      <c r="A107" s="16"/>
      <c r="B107" s="16"/>
      <c r="C107" s="110"/>
      <c r="D107" s="16"/>
      <c r="E107" s="16"/>
      <c r="R107" s="16"/>
      <c r="S107" s="16"/>
      <c r="T107" s="16"/>
      <c r="U107" s="16"/>
      <c r="V107" s="16"/>
      <c r="W107" s="16"/>
    </row>
    <row r="108" spans="1:23" x14ac:dyDescent="0.25">
      <c r="A108" s="16"/>
      <c r="B108" s="16"/>
      <c r="C108" s="110"/>
      <c r="D108" s="16"/>
      <c r="E108" s="16"/>
      <c r="R108" s="16"/>
      <c r="S108" s="16"/>
      <c r="T108" s="16"/>
      <c r="U108" s="16"/>
      <c r="V108" s="16"/>
      <c r="W108" s="16"/>
    </row>
    <row r="109" spans="1:23" x14ac:dyDescent="0.25">
      <c r="A109" s="16"/>
      <c r="B109" s="16"/>
      <c r="C109" s="110"/>
      <c r="D109" s="16"/>
      <c r="E109" s="16"/>
      <c r="R109" s="16"/>
      <c r="S109" s="16"/>
      <c r="T109" s="16"/>
      <c r="U109" s="16"/>
      <c r="V109" s="16"/>
      <c r="W109" s="16"/>
    </row>
    <row r="110" spans="1:23" x14ac:dyDescent="0.25">
      <c r="A110" s="16"/>
      <c r="B110" s="16"/>
      <c r="C110" s="110"/>
      <c r="D110" s="16"/>
      <c r="E110" s="16"/>
      <c r="R110" s="16"/>
      <c r="S110" s="16"/>
      <c r="T110" s="16"/>
      <c r="U110" s="16"/>
      <c r="V110" s="16"/>
      <c r="W110" s="16"/>
    </row>
    <row r="111" spans="1:23" x14ac:dyDescent="0.25">
      <c r="A111" s="16"/>
      <c r="B111" s="16"/>
      <c r="C111" s="110"/>
      <c r="D111" s="16"/>
      <c r="E111" s="16"/>
      <c r="R111" s="16"/>
      <c r="S111" s="16"/>
      <c r="T111" s="16"/>
      <c r="U111" s="16"/>
      <c r="V111" s="16"/>
      <c r="W111" s="16"/>
    </row>
    <row r="112" spans="1:23" x14ac:dyDescent="0.25">
      <c r="A112" s="16"/>
      <c r="B112" s="16"/>
      <c r="C112" s="110"/>
      <c r="D112" s="16"/>
      <c r="E112" s="16"/>
      <c r="R112" s="16"/>
      <c r="S112" s="16"/>
      <c r="T112" s="16"/>
      <c r="U112" s="16"/>
      <c r="V112" s="16"/>
      <c r="W112" s="16"/>
    </row>
    <row r="113" spans="1:23" x14ac:dyDescent="0.25">
      <c r="A113" s="16"/>
      <c r="B113" s="16"/>
      <c r="C113" s="110"/>
      <c r="D113" s="16"/>
      <c r="E113" s="16"/>
      <c r="R113" s="16"/>
      <c r="S113" s="16"/>
      <c r="T113" s="16"/>
      <c r="U113" s="16"/>
      <c r="V113" s="16"/>
      <c r="W113" s="16"/>
    </row>
    <row r="114" spans="1:23" x14ac:dyDescent="0.25">
      <c r="A114" s="16"/>
      <c r="B114" s="16"/>
      <c r="C114" s="110"/>
      <c r="D114" s="16"/>
      <c r="E114" s="16"/>
      <c r="R114" s="16"/>
      <c r="S114" s="16"/>
      <c r="T114" s="16"/>
      <c r="U114" s="16"/>
      <c r="V114" s="16"/>
      <c r="W114" s="16"/>
    </row>
    <row r="115" spans="1:23" x14ac:dyDescent="0.25">
      <c r="A115" s="16"/>
      <c r="B115" s="16"/>
      <c r="C115" s="110"/>
      <c r="D115" s="16"/>
      <c r="E115" s="16"/>
      <c r="R115" s="16"/>
      <c r="S115" s="16"/>
      <c r="T115" s="16"/>
      <c r="U115" s="16"/>
      <c r="V115" s="16"/>
      <c r="W115" s="16"/>
    </row>
    <row r="116" spans="1:23" x14ac:dyDescent="0.25">
      <c r="A116" s="16"/>
      <c r="B116" s="16"/>
      <c r="C116" s="110"/>
      <c r="D116" s="16"/>
      <c r="E116" s="16"/>
      <c r="R116" s="16"/>
      <c r="S116" s="16"/>
      <c r="T116" s="16"/>
      <c r="U116" s="16"/>
      <c r="V116" s="16"/>
      <c r="W116" s="16"/>
    </row>
    <row r="117" spans="1:23" x14ac:dyDescent="0.25">
      <c r="A117" s="16"/>
      <c r="B117" s="16"/>
      <c r="C117" s="110"/>
      <c r="D117" s="16"/>
      <c r="E117" s="16"/>
      <c r="R117" s="16"/>
      <c r="S117" s="16"/>
      <c r="T117" s="16"/>
      <c r="U117" s="16"/>
      <c r="V117" s="16"/>
      <c r="W117" s="16"/>
    </row>
    <row r="118" spans="1:23" x14ac:dyDescent="0.25">
      <c r="A118" s="16"/>
      <c r="B118" s="16"/>
      <c r="C118" s="110"/>
      <c r="D118" s="16"/>
      <c r="E118" s="16"/>
      <c r="R118" s="16"/>
      <c r="S118" s="16"/>
      <c r="T118" s="16"/>
      <c r="U118" s="16"/>
      <c r="V118" s="16"/>
      <c r="W118" s="16"/>
    </row>
    <row r="119" spans="1:23" x14ac:dyDescent="0.25">
      <c r="A119" s="16"/>
      <c r="B119" s="16"/>
      <c r="C119" s="110"/>
      <c r="D119" s="16"/>
      <c r="E119" s="16"/>
      <c r="R119" s="16"/>
      <c r="S119" s="16"/>
      <c r="T119" s="16"/>
      <c r="U119" s="16"/>
      <c r="V119" s="16"/>
      <c r="W119" s="16"/>
    </row>
    <row r="120" spans="1:23" x14ac:dyDescent="0.25">
      <c r="A120" s="16"/>
      <c r="B120" s="16"/>
      <c r="C120" s="110"/>
      <c r="D120" s="16"/>
      <c r="E120" s="16"/>
      <c r="R120" s="16"/>
      <c r="S120" s="16"/>
      <c r="T120" s="16"/>
      <c r="U120" s="16"/>
      <c r="V120" s="16"/>
      <c r="W120" s="16"/>
    </row>
    <row r="121" spans="1:23" x14ac:dyDescent="0.25">
      <c r="A121" s="16"/>
      <c r="B121" s="16"/>
      <c r="C121" s="110"/>
      <c r="D121" s="16"/>
      <c r="E121" s="16"/>
      <c r="R121" s="16"/>
      <c r="S121" s="16"/>
      <c r="T121" s="16"/>
      <c r="U121" s="16"/>
      <c r="V121" s="16"/>
      <c r="W121" s="16"/>
    </row>
    <row r="122" spans="1:23" x14ac:dyDescent="0.25">
      <c r="A122" s="16"/>
      <c r="B122" s="16"/>
      <c r="C122" s="110"/>
      <c r="D122" s="16"/>
      <c r="E122" s="16"/>
      <c r="R122" s="16"/>
      <c r="S122" s="16"/>
      <c r="T122" s="16"/>
      <c r="U122" s="16"/>
      <c r="V122" s="16"/>
      <c r="W122" s="16"/>
    </row>
    <row r="123" spans="1:23" x14ac:dyDescent="0.25">
      <c r="A123" s="16"/>
      <c r="B123" s="16"/>
      <c r="C123" s="110"/>
      <c r="D123" s="16"/>
      <c r="E123" s="16"/>
      <c r="R123" s="16"/>
      <c r="S123" s="16"/>
      <c r="T123" s="16"/>
      <c r="U123" s="16"/>
      <c r="V123" s="16"/>
      <c r="W123" s="16"/>
    </row>
    <row r="124" spans="1:23" x14ac:dyDescent="0.25">
      <c r="A124" s="16"/>
      <c r="B124" s="16"/>
      <c r="C124" s="110"/>
      <c r="D124" s="16"/>
      <c r="E124" s="16"/>
      <c r="R124" s="16"/>
      <c r="S124" s="16"/>
      <c r="T124" s="16"/>
      <c r="U124" s="16"/>
      <c r="V124" s="16"/>
      <c r="W124" s="16"/>
    </row>
    <row r="125" spans="1:23" x14ac:dyDescent="0.25">
      <c r="A125" s="16"/>
      <c r="B125" s="16"/>
      <c r="C125" s="110"/>
      <c r="D125" s="16"/>
      <c r="E125" s="16"/>
      <c r="R125" s="16"/>
      <c r="S125" s="16"/>
      <c r="T125" s="16"/>
      <c r="U125" s="16"/>
      <c r="V125" s="16"/>
      <c r="W125" s="16"/>
    </row>
    <row r="126" spans="1:23" x14ac:dyDescent="0.25">
      <c r="A126" s="16"/>
      <c r="B126" s="16"/>
      <c r="C126" s="110"/>
      <c r="D126" s="16"/>
      <c r="E126" s="16"/>
      <c r="R126" s="16"/>
      <c r="S126" s="16"/>
      <c r="T126" s="16"/>
      <c r="U126" s="16"/>
      <c r="V126" s="16"/>
      <c r="W126" s="16"/>
    </row>
    <row r="127" spans="1:23" x14ac:dyDescent="0.25">
      <c r="A127" s="16"/>
      <c r="B127" s="16"/>
      <c r="C127" s="110"/>
      <c r="D127" s="16"/>
      <c r="E127" s="16"/>
      <c r="R127" s="16"/>
      <c r="S127" s="16"/>
      <c r="T127" s="16"/>
      <c r="U127" s="16"/>
      <c r="V127" s="16"/>
      <c r="W127" s="16"/>
    </row>
    <row r="128" spans="1:23" x14ac:dyDescent="0.25">
      <c r="A128" s="16"/>
      <c r="B128" s="16"/>
      <c r="C128" s="110"/>
      <c r="D128" s="16"/>
      <c r="E128" s="16"/>
      <c r="R128" s="16"/>
      <c r="S128" s="16"/>
      <c r="T128" s="16"/>
      <c r="U128" s="16"/>
      <c r="V128" s="16"/>
      <c r="W128" s="16"/>
    </row>
    <row r="129" spans="1:23" x14ac:dyDescent="0.25">
      <c r="A129" s="16"/>
      <c r="B129" s="16"/>
      <c r="C129" s="110"/>
      <c r="D129" s="16"/>
      <c r="E129" s="16"/>
      <c r="R129" s="16"/>
      <c r="S129" s="16"/>
      <c r="T129" s="16"/>
      <c r="U129" s="16"/>
      <c r="V129" s="16"/>
      <c r="W129" s="16"/>
    </row>
    <row r="130" spans="1:23" x14ac:dyDescent="0.25">
      <c r="A130" s="16"/>
      <c r="B130" s="16"/>
      <c r="C130" s="110"/>
      <c r="D130" s="16"/>
      <c r="E130" s="16"/>
      <c r="R130" s="16"/>
      <c r="S130" s="16"/>
      <c r="T130" s="16"/>
      <c r="U130" s="16"/>
      <c r="V130" s="16"/>
      <c r="W130" s="16"/>
    </row>
    <row r="131" spans="1:23" x14ac:dyDescent="0.25">
      <c r="A131" s="16"/>
      <c r="B131" s="16"/>
      <c r="C131" s="110"/>
      <c r="D131" s="16"/>
      <c r="E131" s="16"/>
      <c r="R131" s="16"/>
      <c r="S131" s="16"/>
      <c r="T131" s="16"/>
      <c r="U131" s="16"/>
      <c r="V131" s="16"/>
      <c r="W131" s="16"/>
    </row>
    <row r="132" spans="1:23" x14ac:dyDescent="0.25">
      <c r="A132" s="16"/>
      <c r="B132" s="16"/>
      <c r="C132" s="110"/>
      <c r="D132" s="16"/>
      <c r="E132" s="16"/>
      <c r="R132" s="16"/>
      <c r="S132" s="16"/>
      <c r="T132" s="16"/>
      <c r="U132" s="16"/>
      <c r="V132" s="16"/>
      <c r="W132" s="16"/>
    </row>
    <row r="133" spans="1:23" x14ac:dyDescent="0.25">
      <c r="A133" s="16"/>
      <c r="B133" s="16"/>
      <c r="C133" s="110"/>
      <c r="D133" s="16"/>
      <c r="E133" s="16"/>
      <c r="R133" s="16"/>
      <c r="S133" s="16"/>
      <c r="T133" s="16"/>
      <c r="U133" s="16"/>
      <c r="V133" s="16"/>
      <c r="W133" s="16"/>
    </row>
    <row r="134" spans="1:23" x14ac:dyDescent="0.25">
      <c r="A134" s="16"/>
      <c r="B134" s="16"/>
      <c r="C134" s="110"/>
      <c r="D134" s="16"/>
      <c r="E134" s="16"/>
      <c r="R134" s="16"/>
      <c r="S134" s="16"/>
      <c r="T134" s="16"/>
      <c r="U134" s="16"/>
      <c r="V134" s="16"/>
      <c r="W134" s="16"/>
    </row>
    <row r="135" spans="1:23" x14ac:dyDescent="0.25">
      <c r="A135" s="16"/>
      <c r="B135" s="16"/>
      <c r="C135" s="110"/>
      <c r="D135" s="16"/>
      <c r="E135" s="16"/>
      <c r="R135" s="16"/>
      <c r="S135" s="16"/>
      <c r="T135" s="16"/>
      <c r="U135" s="16"/>
      <c r="V135" s="16"/>
      <c r="W135" s="16"/>
    </row>
    <row r="136" spans="1:23" x14ac:dyDescent="0.25">
      <c r="A136" s="16"/>
      <c r="B136" s="16"/>
      <c r="C136" s="110"/>
      <c r="D136" s="16"/>
      <c r="E136" s="16"/>
      <c r="R136" s="16"/>
      <c r="S136" s="16"/>
      <c r="T136" s="16"/>
      <c r="U136" s="16"/>
      <c r="V136" s="16"/>
      <c r="W136" s="16"/>
    </row>
    <row r="137" spans="1:23" x14ac:dyDescent="0.25">
      <c r="A137" s="16"/>
      <c r="B137" s="16"/>
      <c r="C137" s="110"/>
      <c r="D137" s="16"/>
      <c r="E137" s="16"/>
      <c r="R137" s="16"/>
      <c r="S137" s="16"/>
      <c r="T137" s="16"/>
      <c r="U137" s="16"/>
      <c r="V137" s="16"/>
      <c r="W137" s="16"/>
    </row>
    <row r="138" spans="1:23" x14ac:dyDescent="0.25">
      <c r="A138" s="16"/>
      <c r="B138" s="16"/>
      <c r="C138" s="110"/>
      <c r="D138" s="16"/>
      <c r="E138" s="16"/>
      <c r="R138" s="16"/>
      <c r="S138" s="16"/>
      <c r="T138" s="16"/>
      <c r="U138" s="16"/>
      <c r="V138" s="16"/>
      <c r="W138" s="16"/>
    </row>
    <row r="139" spans="1:23" x14ac:dyDescent="0.25">
      <c r="A139" s="16"/>
      <c r="B139" s="16"/>
      <c r="C139" s="110"/>
      <c r="D139" s="16"/>
      <c r="E139" s="16"/>
      <c r="R139" s="16"/>
      <c r="S139" s="16"/>
      <c r="T139" s="16"/>
      <c r="U139" s="16"/>
      <c r="V139" s="16"/>
      <c r="W139" s="16"/>
    </row>
    <row r="140" spans="1:23" x14ac:dyDescent="0.25">
      <c r="A140" s="16"/>
      <c r="B140" s="16"/>
      <c r="C140" s="110"/>
      <c r="D140" s="16"/>
      <c r="E140" s="16"/>
      <c r="R140" s="16"/>
      <c r="S140" s="16"/>
      <c r="T140" s="16"/>
      <c r="U140" s="16"/>
      <c r="V140" s="16"/>
      <c r="W140" s="16"/>
    </row>
    <row r="141" spans="1:23" x14ac:dyDescent="0.25">
      <c r="A141" s="16"/>
      <c r="B141" s="16"/>
      <c r="C141" s="110"/>
      <c r="D141" s="16"/>
      <c r="E141" s="16"/>
      <c r="R141" s="16"/>
      <c r="S141" s="16"/>
      <c r="T141" s="16"/>
      <c r="U141" s="16"/>
      <c r="V141" s="16"/>
      <c r="W141" s="16"/>
    </row>
    <row r="142" spans="1:23" x14ac:dyDescent="0.25">
      <c r="A142" s="16"/>
      <c r="B142" s="16"/>
      <c r="C142" s="110"/>
      <c r="D142" s="16"/>
      <c r="E142" s="16"/>
      <c r="R142" s="16"/>
      <c r="S142" s="16"/>
      <c r="T142" s="16"/>
      <c r="U142" s="16"/>
      <c r="V142" s="16"/>
      <c r="W142" s="16"/>
    </row>
    <row r="143" spans="1:23" x14ac:dyDescent="0.25">
      <c r="A143" s="16"/>
      <c r="B143" s="16"/>
      <c r="C143" s="110"/>
      <c r="D143" s="16"/>
      <c r="E143" s="16"/>
      <c r="R143" s="16"/>
      <c r="S143" s="16"/>
      <c r="T143" s="16"/>
      <c r="U143" s="16"/>
      <c r="V143" s="16"/>
      <c r="W143" s="16"/>
    </row>
    <row r="144" spans="1:23" x14ac:dyDescent="0.25">
      <c r="A144" s="16"/>
      <c r="B144" s="16"/>
      <c r="C144" s="110"/>
      <c r="D144" s="16"/>
      <c r="E144" s="16"/>
      <c r="R144" s="16"/>
      <c r="S144" s="16"/>
      <c r="T144" s="16"/>
      <c r="U144" s="16"/>
      <c r="V144" s="16"/>
      <c r="W144" s="16"/>
    </row>
    <row r="145" spans="1:23" x14ac:dyDescent="0.25">
      <c r="A145" s="16"/>
      <c r="B145" s="16"/>
      <c r="C145" s="110"/>
      <c r="D145" s="16"/>
      <c r="E145" s="16"/>
      <c r="R145" s="16"/>
      <c r="S145" s="16"/>
      <c r="T145" s="16"/>
      <c r="U145" s="16"/>
      <c r="V145" s="16"/>
      <c r="W145" s="16"/>
    </row>
    <row r="146" spans="1:23" x14ac:dyDescent="0.25">
      <c r="A146" s="16"/>
      <c r="B146" s="16"/>
      <c r="C146" s="110"/>
      <c r="D146" s="16"/>
      <c r="E146" s="16"/>
      <c r="R146" s="16"/>
      <c r="S146" s="16"/>
      <c r="T146" s="16"/>
      <c r="U146" s="16"/>
      <c r="V146" s="16"/>
      <c r="W146" s="16"/>
    </row>
    <row r="147" spans="1:23" x14ac:dyDescent="0.25">
      <c r="A147" s="16"/>
      <c r="B147" s="16"/>
      <c r="C147" s="110"/>
      <c r="D147" s="16"/>
      <c r="E147" s="16"/>
      <c r="R147" s="16"/>
      <c r="S147" s="16"/>
      <c r="T147" s="16"/>
      <c r="U147" s="16"/>
      <c r="V147" s="16"/>
      <c r="W147" s="16"/>
    </row>
    <row r="148" spans="1:23" x14ac:dyDescent="0.25">
      <c r="A148" s="16"/>
      <c r="B148" s="16"/>
      <c r="C148" s="110"/>
      <c r="D148" s="16"/>
      <c r="E148" s="16"/>
      <c r="R148" s="16"/>
      <c r="S148" s="16"/>
      <c r="T148" s="16"/>
      <c r="U148" s="16"/>
      <c r="V148" s="16"/>
      <c r="W148" s="16"/>
    </row>
    <row r="149" spans="1:23" x14ac:dyDescent="0.25">
      <c r="A149" s="16"/>
      <c r="B149" s="16"/>
      <c r="C149" s="110"/>
      <c r="D149" s="16"/>
      <c r="E149" s="16"/>
      <c r="R149" s="16"/>
      <c r="S149" s="16"/>
      <c r="T149" s="16"/>
      <c r="U149" s="16"/>
      <c r="V149" s="16"/>
      <c r="W149" s="16"/>
    </row>
    <row r="150" spans="1:23" x14ac:dyDescent="0.25">
      <c r="A150" s="16"/>
      <c r="B150" s="16"/>
      <c r="C150" s="110"/>
      <c r="D150" s="16"/>
      <c r="E150" s="16"/>
      <c r="R150" s="16"/>
      <c r="S150" s="16"/>
      <c r="T150" s="16"/>
      <c r="U150" s="16"/>
      <c r="V150" s="16"/>
      <c r="W150" s="16"/>
    </row>
    <row r="151" spans="1:23" x14ac:dyDescent="0.25">
      <c r="A151" s="16"/>
      <c r="B151" s="16"/>
      <c r="C151" s="110"/>
      <c r="D151" s="16"/>
      <c r="E151" s="16"/>
      <c r="R151" s="16"/>
      <c r="S151" s="16"/>
      <c r="T151" s="16"/>
      <c r="U151" s="16"/>
      <c r="V151" s="16"/>
      <c r="W151" s="16"/>
    </row>
    <row r="152" spans="1:23" x14ac:dyDescent="0.25">
      <c r="A152" s="16"/>
      <c r="B152" s="16"/>
      <c r="C152" s="110"/>
      <c r="D152" s="16"/>
      <c r="E152" s="16"/>
      <c r="R152" s="16"/>
      <c r="S152" s="16"/>
      <c r="T152" s="16"/>
      <c r="U152" s="16"/>
      <c r="V152" s="16"/>
      <c r="W152" s="16"/>
    </row>
    <row r="153" spans="1:23" x14ac:dyDescent="0.25">
      <c r="A153" s="16"/>
      <c r="B153" s="16"/>
      <c r="C153" s="110"/>
      <c r="D153" s="16"/>
      <c r="E153" s="16"/>
      <c r="R153" s="16"/>
      <c r="S153" s="16"/>
      <c r="T153" s="16"/>
      <c r="U153" s="16"/>
      <c r="V153" s="16"/>
      <c r="W153" s="16"/>
    </row>
    <row r="154" spans="1:23" x14ac:dyDescent="0.25">
      <c r="A154" s="16"/>
      <c r="B154" s="16"/>
      <c r="C154" s="110"/>
      <c r="D154" s="16"/>
      <c r="E154" s="16"/>
      <c r="R154" s="16"/>
      <c r="S154" s="16"/>
      <c r="T154" s="16"/>
      <c r="U154" s="16"/>
      <c r="V154" s="16"/>
      <c r="W154" s="16"/>
    </row>
    <row r="155" spans="1:23" x14ac:dyDescent="0.25">
      <c r="A155" s="16"/>
      <c r="B155" s="16"/>
      <c r="C155" s="110"/>
      <c r="D155" s="16"/>
      <c r="E155" s="16"/>
      <c r="R155" s="16"/>
      <c r="S155" s="16"/>
      <c r="T155" s="16"/>
      <c r="U155" s="16"/>
      <c r="V155" s="16"/>
      <c r="W155" s="16"/>
    </row>
    <row r="156" spans="1:23" x14ac:dyDescent="0.25">
      <c r="A156" s="16"/>
      <c r="B156" s="16"/>
      <c r="C156" s="110"/>
      <c r="D156" s="16"/>
      <c r="E156" s="16"/>
      <c r="R156" s="16"/>
      <c r="S156" s="16"/>
      <c r="T156" s="16"/>
      <c r="U156" s="16"/>
      <c r="V156" s="16"/>
      <c r="W156" s="16"/>
    </row>
    <row r="157" spans="1:23" x14ac:dyDescent="0.25">
      <c r="A157" s="16"/>
      <c r="B157" s="16"/>
      <c r="C157" s="110"/>
      <c r="D157" s="16"/>
      <c r="E157" s="16"/>
      <c r="R157" s="16"/>
      <c r="S157" s="16"/>
      <c r="T157" s="16"/>
      <c r="U157" s="16"/>
      <c r="V157" s="16"/>
      <c r="W157" s="16"/>
    </row>
    <row r="158" spans="1:23" x14ac:dyDescent="0.25">
      <c r="A158" s="16"/>
      <c r="B158" s="16"/>
      <c r="C158" s="110"/>
      <c r="D158" s="16"/>
      <c r="E158" s="16"/>
      <c r="R158" s="16"/>
      <c r="S158" s="16"/>
      <c r="T158" s="16"/>
      <c r="U158" s="16"/>
      <c r="V158" s="16"/>
      <c r="W158" s="16"/>
    </row>
    <row r="159" spans="1:23" x14ac:dyDescent="0.25">
      <c r="A159" s="16"/>
      <c r="B159" s="16"/>
      <c r="C159" s="110"/>
      <c r="D159" s="16"/>
      <c r="E159" s="16"/>
      <c r="R159" s="16"/>
      <c r="S159" s="16"/>
      <c r="T159" s="16"/>
      <c r="U159" s="16"/>
      <c r="V159" s="16"/>
      <c r="W159" s="16"/>
    </row>
    <row r="160" spans="1:23" x14ac:dyDescent="0.25">
      <c r="A160" s="16"/>
      <c r="B160" s="16"/>
      <c r="C160" s="110"/>
      <c r="D160" s="16"/>
      <c r="E160" s="16"/>
      <c r="R160" s="16"/>
      <c r="S160" s="16"/>
      <c r="T160" s="16"/>
      <c r="U160" s="16"/>
      <c r="V160" s="16"/>
      <c r="W160" s="16"/>
    </row>
    <row r="161" spans="1:23" x14ac:dyDescent="0.25">
      <c r="A161" s="16"/>
      <c r="B161" s="16"/>
      <c r="C161" s="110"/>
      <c r="D161" s="16"/>
      <c r="E161" s="16"/>
      <c r="R161" s="16"/>
      <c r="S161" s="16"/>
      <c r="T161" s="16"/>
      <c r="U161" s="16"/>
      <c r="V161" s="16"/>
      <c r="W161" s="16"/>
    </row>
    <row r="162" spans="1:23" x14ac:dyDescent="0.25">
      <c r="A162" s="16"/>
      <c r="B162" s="16"/>
      <c r="C162" s="110"/>
      <c r="D162" s="16"/>
      <c r="E162" s="16"/>
      <c r="R162" s="16"/>
      <c r="S162" s="16"/>
      <c r="T162" s="16"/>
      <c r="U162" s="16"/>
      <c r="V162" s="16"/>
      <c r="W162" s="16"/>
    </row>
    <row r="163" spans="1:23" x14ac:dyDescent="0.25">
      <c r="A163" s="16"/>
      <c r="B163" s="16"/>
      <c r="C163" s="110"/>
      <c r="D163" s="16"/>
      <c r="E163" s="16"/>
      <c r="R163" s="16"/>
      <c r="S163" s="16"/>
      <c r="T163" s="16"/>
      <c r="U163" s="16"/>
      <c r="V163" s="16"/>
      <c r="W163" s="16"/>
    </row>
    <row r="164" spans="1:23" x14ac:dyDescent="0.25">
      <c r="A164" s="16"/>
      <c r="B164" s="16"/>
      <c r="C164" s="110"/>
      <c r="D164" s="16"/>
      <c r="E164" s="16"/>
      <c r="R164" s="16"/>
      <c r="S164" s="16"/>
      <c r="T164" s="16"/>
      <c r="U164" s="16"/>
      <c r="V164" s="16"/>
      <c r="W164" s="16"/>
    </row>
    <row r="165" spans="1:23" x14ac:dyDescent="0.25">
      <c r="A165" s="16"/>
      <c r="B165" s="16"/>
      <c r="C165" s="110"/>
      <c r="D165" s="16"/>
      <c r="E165" s="16"/>
      <c r="R165" s="16"/>
      <c r="S165" s="16"/>
      <c r="T165" s="16"/>
      <c r="U165" s="16"/>
      <c r="V165" s="16"/>
      <c r="W165" s="16"/>
    </row>
    <row r="166" spans="1:23" x14ac:dyDescent="0.25">
      <c r="A166" s="16"/>
      <c r="B166" s="16"/>
      <c r="C166" s="110"/>
      <c r="D166" s="16"/>
      <c r="E166" s="16"/>
      <c r="R166" s="16"/>
      <c r="S166" s="16"/>
      <c r="T166" s="16"/>
      <c r="U166" s="16"/>
      <c r="V166" s="16"/>
      <c r="W166" s="16"/>
    </row>
    <row r="167" spans="1:23" x14ac:dyDescent="0.25">
      <c r="A167" s="16"/>
      <c r="B167" s="16"/>
      <c r="C167" s="110"/>
      <c r="D167" s="16"/>
      <c r="E167" s="16"/>
      <c r="R167" s="16"/>
      <c r="S167" s="16"/>
      <c r="T167" s="16"/>
      <c r="U167" s="16"/>
      <c r="V167" s="16"/>
      <c r="W167" s="16"/>
    </row>
    <row r="168" spans="1:23" x14ac:dyDescent="0.25">
      <c r="A168" s="16"/>
      <c r="B168" s="16"/>
      <c r="C168" s="110"/>
      <c r="D168" s="16"/>
      <c r="E168" s="16"/>
      <c r="R168" s="16"/>
      <c r="S168" s="16"/>
      <c r="T168" s="16"/>
      <c r="U168" s="16"/>
      <c r="V168" s="16"/>
      <c r="W168" s="16"/>
    </row>
    <row r="169" spans="1:23" x14ac:dyDescent="0.25">
      <c r="A169" s="16"/>
      <c r="B169" s="16"/>
      <c r="C169" s="110"/>
      <c r="D169" s="16"/>
      <c r="E169" s="16"/>
      <c r="R169" s="16"/>
      <c r="S169" s="16"/>
      <c r="T169" s="16"/>
      <c r="U169" s="16"/>
      <c r="V169" s="16"/>
      <c r="W169" s="16"/>
    </row>
    <row r="170" spans="1:23" x14ac:dyDescent="0.25">
      <c r="A170" s="16"/>
      <c r="B170" s="16"/>
      <c r="C170" s="110"/>
      <c r="D170" s="16"/>
      <c r="E170" s="16"/>
      <c r="R170" s="16"/>
      <c r="S170" s="16"/>
      <c r="T170" s="16"/>
      <c r="U170" s="16"/>
      <c r="V170" s="16"/>
      <c r="W170" s="16"/>
    </row>
    <row r="171" spans="1:23" x14ac:dyDescent="0.25">
      <c r="A171" s="16"/>
      <c r="B171" s="16"/>
      <c r="C171" s="110"/>
      <c r="D171" s="16"/>
      <c r="E171" s="16"/>
      <c r="R171" s="16"/>
      <c r="S171" s="16"/>
      <c r="T171" s="16"/>
      <c r="U171" s="16"/>
      <c r="V171" s="16"/>
      <c r="W171" s="16"/>
    </row>
    <row r="172" spans="1:23" x14ac:dyDescent="0.25">
      <c r="A172" s="16"/>
      <c r="B172" s="16"/>
      <c r="C172" s="110"/>
      <c r="D172" s="16"/>
      <c r="E172" s="16"/>
      <c r="R172" s="16"/>
      <c r="S172" s="16"/>
      <c r="T172" s="16"/>
      <c r="U172" s="16"/>
      <c r="V172" s="16"/>
      <c r="W172" s="16"/>
    </row>
    <row r="173" spans="1:23" x14ac:dyDescent="0.25">
      <c r="A173" s="16"/>
      <c r="B173" s="16"/>
      <c r="C173" s="110"/>
      <c r="D173" s="16"/>
      <c r="E173" s="16"/>
      <c r="R173" s="16"/>
      <c r="S173" s="16"/>
      <c r="T173" s="16"/>
      <c r="U173" s="16"/>
      <c r="V173" s="16"/>
      <c r="W173" s="16"/>
    </row>
    <row r="174" spans="1:23" x14ac:dyDescent="0.25">
      <c r="A174" s="16"/>
      <c r="B174" s="16"/>
      <c r="C174" s="110"/>
      <c r="D174" s="16"/>
      <c r="E174" s="16"/>
      <c r="R174" s="16"/>
      <c r="S174" s="16"/>
      <c r="T174" s="16"/>
      <c r="U174" s="16"/>
      <c r="V174" s="16"/>
      <c r="W174" s="16"/>
    </row>
    <row r="175" spans="1:23" x14ac:dyDescent="0.25">
      <c r="A175" s="16"/>
      <c r="B175" s="16"/>
      <c r="C175" s="110"/>
      <c r="D175" s="16"/>
      <c r="E175" s="16"/>
      <c r="R175" s="16"/>
      <c r="S175" s="16"/>
      <c r="T175" s="16"/>
      <c r="U175" s="16"/>
      <c r="V175" s="16"/>
      <c r="W175" s="16"/>
    </row>
    <row r="176" spans="1:23" x14ac:dyDescent="0.25">
      <c r="A176" s="16"/>
      <c r="B176" s="16"/>
      <c r="C176" s="110"/>
      <c r="D176" s="16"/>
      <c r="E176" s="16"/>
      <c r="R176" s="16"/>
      <c r="S176" s="16"/>
      <c r="T176" s="16"/>
      <c r="U176" s="16"/>
      <c r="V176" s="16"/>
      <c r="W176" s="16"/>
    </row>
    <row r="177" spans="1:23" x14ac:dyDescent="0.25">
      <c r="A177" s="16"/>
      <c r="B177" s="16"/>
      <c r="C177" s="110"/>
      <c r="D177" s="16"/>
      <c r="E177" s="16"/>
      <c r="R177" s="16"/>
      <c r="S177" s="16"/>
      <c r="T177" s="16"/>
      <c r="U177" s="16"/>
      <c r="V177" s="16"/>
      <c r="W177" s="16"/>
    </row>
    <row r="178" spans="1:23" x14ac:dyDescent="0.25">
      <c r="A178" s="16"/>
      <c r="B178" s="16"/>
      <c r="C178" s="110"/>
      <c r="D178" s="16"/>
      <c r="E178" s="16"/>
      <c r="R178" s="16"/>
      <c r="S178" s="16"/>
      <c r="T178" s="16"/>
      <c r="U178" s="16"/>
      <c r="V178" s="16"/>
      <c r="W178" s="16"/>
    </row>
    <row r="179" spans="1:23" x14ac:dyDescent="0.25">
      <c r="A179" s="16"/>
      <c r="B179" s="16"/>
      <c r="C179" s="110"/>
      <c r="D179" s="16"/>
      <c r="E179" s="16"/>
      <c r="R179" s="16"/>
      <c r="S179" s="16"/>
      <c r="T179" s="16"/>
      <c r="U179" s="16"/>
      <c r="V179" s="16"/>
      <c r="W179" s="16"/>
    </row>
    <row r="180" spans="1:23" x14ac:dyDescent="0.25">
      <c r="A180" s="16"/>
      <c r="B180" s="16"/>
      <c r="C180" s="110"/>
      <c r="D180" s="16"/>
      <c r="E180" s="16"/>
      <c r="R180" s="16"/>
      <c r="S180" s="16"/>
      <c r="T180" s="16"/>
      <c r="U180" s="16"/>
      <c r="V180" s="16"/>
      <c r="W180" s="16"/>
    </row>
    <row r="181" spans="1:23" x14ac:dyDescent="0.25">
      <c r="A181" s="16"/>
      <c r="B181" s="16"/>
      <c r="C181" s="110"/>
      <c r="D181" s="16"/>
      <c r="E181" s="16"/>
      <c r="R181" s="16"/>
      <c r="S181" s="16"/>
      <c r="T181" s="16"/>
      <c r="U181" s="16"/>
      <c r="V181" s="16"/>
      <c r="W181" s="16"/>
    </row>
    <row r="182" spans="1:23" x14ac:dyDescent="0.25">
      <c r="A182" s="16"/>
      <c r="B182" s="16"/>
      <c r="C182" s="110"/>
      <c r="D182" s="16"/>
      <c r="E182" s="16"/>
      <c r="R182" s="16"/>
      <c r="S182" s="16"/>
      <c r="T182" s="16"/>
      <c r="U182" s="16"/>
      <c r="V182" s="16"/>
      <c r="W182" s="16"/>
    </row>
    <row r="183" spans="1:23" x14ac:dyDescent="0.25">
      <c r="A183" s="16"/>
      <c r="B183" s="16"/>
      <c r="C183" s="110"/>
      <c r="D183" s="16"/>
      <c r="E183" s="16"/>
      <c r="R183" s="16"/>
      <c r="S183" s="16"/>
      <c r="T183" s="16"/>
      <c r="U183" s="16"/>
      <c r="V183" s="16"/>
      <c r="W183" s="16"/>
    </row>
    <row r="184" spans="1:23" x14ac:dyDescent="0.25">
      <c r="A184" s="16"/>
      <c r="B184" s="16"/>
      <c r="C184" s="110"/>
      <c r="D184" s="16"/>
      <c r="E184" s="16"/>
      <c r="R184" s="16"/>
      <c r="S184" s="16"/>
      <c r="T184" s="16"/>
      <c r="U184" s="16"/>
      <c r="V184" s="16"/>
      <c r="W184" s="16"/>
    </row>
    <row r="185" spans="1:23" x14ac:dyDescent="0.25">
      <c r="A185" s="16"/>
      <c r="B185" s="16"/>
      <c r="C185" s="110"/>
      <c r="D185" s="16"/>
      <c r="E185" s="16"/>
      <c r="R185" s="16"/>
      <c r="S185" s="16"/>
      <c r="T185" s="16"/>
      <c r="U185" s="16"/>
      <c r="V185" s="16"/>
      <c r="W185" s="16"/>
    </row>
    <row r="186" spans="1:23" x14ac:dyDescent="0.25">
      <c r="A186" s="16"/>
      <c r="B186" s="16"/>
      <c r="C186" s="110"/>
      <c r="D186" s="16"/>
      <c r="E186" s="16"/>
      <c r="R186" s="16"/>
      <c r="S186" s="16"/>
      <c r="T186" s="16"/>
      <c r="U186" s="16"/>
      <c r="V186" s="16"/>
      <c r="W186" s="16"/>
    </row>
    <row r="187" spans="1:23" x14ac:dyDescent="0.25">
      <c r="A187" s="16"/>
      <c r="B187" s="16"/>
      <c r="C187" s="110"/>
      <c r="D187" s="16"/>
      <c r="E187" s="16"/>
      <c r="R187" s="16"/>
      <c r="S187" s="16"/>
      <c r="T187" s="16"/>
      <c r="U187" s="16"/>
      <c r="V187" s="16"/>
      <c r="W187" s="16"/>
    </row>
    <row r="188" spans="1:23" x14ac:dyDescent="0.25">
      <c r="A188" s="16"/>
      <c r="B188" s="16"/>
      <c r="C188" s="110"/>
      <c r="D188" s="16"/>
      <c r="E188" s="16"/>
      <c r="R188" s="16"/>
      <c r="S188" s="16"/>
      <c r="T188" s="16"/>
      <c r="U188" s="16"/>
      <c r="V188" s="16"/>
      <c r="W188" s="16"/>
    </row>
    <row r="189" spans="1:23" x14ac:dyDescent="0.25">
      <c r="A189" s="16"/>
      <c r="B189" s="16"/>
      <c r="C189" s="110"/>
      <c r="D189" s="16"/>
      <c r="E189" s="16"/>
      <c r="R189" s="16"/>
      <c r="S189" s="16"/>
      <c r="T189" s="16"/>
      <c r="U189" s="16"/>
      <c r="V189" s="16"/>
      <c r="W189" s="16"/>
    </row>
    <row r="190" spans="1:23" x14ac:dyDescent="0.25">
      <c r="A190" s="16"/>
      <c r="B190" s="16"/>
      <c r="C190" s="110"/>
      <c r="D190" s="16"/>
      <c r="E190" s="16"/>
      <c r="R190" s="16"/>
      <c r="S190" s="16"/>
      <c r="T190" s="16"/>
      <c r="U190" s="16"/>
      <c r="V190" s="16"/>
      <c r="W190" s="16"/>
    </row>
    <row r="191" spans="1:23" x14ac:dyDescent="0.25">
      <c r="A191" s="16"/>
      <c r="B191" s="16"/>
      <c r="C191" s="110"/>
      <c r="D191" s="16"/>
      <c r="E191" s="16"/>
      <c r="R191" s="16"/>
      <c r="S191" s="16"/>
      <c r="T191" s="16"/>
      <c r="U191" s="16"/>
      <c r="V191" s="16"/>
      <c r="W191" s="16"/>
    </row>
    <row r="192" spans="1:23" x14ac:dyDescent="0.25">
      <c r="A192" s="16"/>
      <c r="B192" s="16"/>
      <c r="C192" s="110"/>
      <c r="D192" s="16"/>
      <c r="E192" s="16"/>
      <c r="R192" s="16"/>
      <c r="S192" s="16"/>
      <c r="T192" s="16"/>
      <c r="U192" s="16"/>
      <c r="V192" s="16"/>
      <c r="W192" s="16"/>
    </row>
    <row r="193" spans="1:23" x14ac:dyDescent="0.25">
      <c r="A193" s="16"/>
      <c r="B193" s="16"/>
      <c r="C193" s="110"/>
      <c r="D193" s="16"/>
      <c r="E193" s="16"/>
      <c r="R193" s="16"/>
      <c r="S193" s="16"/>
      <c r="T193" s="16"/>
      <c r="U193" s="16"/>
      <c r="V193" s="16"/>
      <c r="W193" s="16"/>
    </row>
    <row r="194" spans="1:23" x14ac:dyDescent="0.25">
      <c r="A194" s="16"/>
      <c r="B194" s="16"/>
      <c r="C194" s="110"/>
      <c r="D194" s="16"/>
      <c r="E194" s="16"/>
      <c r="R194" s="16"/>
      <c r="S194" s="16"/>
      <c r="T194" s="16"/>
      <c r="U194" s="16"/>
      <c r="V194" s="16"/>
      <c r="W194" s="16"/>
    </row>
    <row r="195" spans="1:23" x14ac:dyDescent="0.25">
      <c r="A195" s="16"/>
      <c r="B195" s="16"/>
      <c r="C195" s="110"/>
      <c r="D195" s="16"/>
      <c r="E195" s="16"/>
      <c r="R195" s="16"/>
      <c r="S195" s="16"/>
      <c r="T195" s="16"/>
      <c r="U195" s="16"/>
      <c r="V195" s="16"/>
      <c r="W195" s="16"/>
    </row>
    <row r="196" spans="1:23" x14ac:dyDescent="0.25">
      <c r="A196" s="16"/>
      <c r="B196" s="16"/>
      <c r="C196" s="110"/>
      <c r="D196" s="16"/>
      <c r="E196" s="16"/>
      <c r="R196" s="16"/>
      <c r="S196" s="16"/>
      <c r="T196" s="16"/>
      <c r="U196" s="16"/>
      <c r="V196" s="16"/>
      <c r="W196" s="16"/>
    </row>
    <row r="197" spans="1:23" x14ac:dyDescent="0.25">
      <c r="A197" s="16"/>
      <c r="B197" s="16"/>
      <c r="C197" s="110"/>
      <c r="D197" s="16"/>
      <c r="E197" s="16"/>
      <c r="R197" s="16"/>
      <c r="S197" s="16"/>
      <c r="T197" s="16"/>
      <c r="U197" s="16"/>
      <c r="V197" s="16"/>
      <c r="W197" s="16"/>
    </row>
    <row r="198" spans="1:23" x14ac:dyDescent="0.25">
      <c r="A198" s="16"/>
      <c r="B198" s="16"/>
      <c r="C198" s="110"/>
      <c r="D198" s="16"/>
      <c r="E198" s="16"/>
      <c r="R198" s="16"/>
      <c r="S198" s="16"/>
      <c r="T198" s="16"/>
      <c r="U198" s="16"/>
      <c r="V198" s="16"/>
      <c r="W198" s="16"/>
    </row>
    <row r="199" spans="1:23" x14ac:dyDescent="0.25">
      <c r="A199" s="16"/>
      <c r="B199" s="16"/>
      <c r="C199" s="110"/>
      <c r="D199" s="16"/>
      <c r="E199" s="16"/>
      <c r="R199" s="16"/>
      <c r="S199" s="16"/>
      <c r="T199" s="16"/>
      <c r="U199" s="16"/>
      <c r="V199" s="16"/>
      <c r="W199" s="16"/>
    </row>
    <row r="200" spans="1:23" x14ac:dyDescent="0.25">
      <c r="A200" s="16"/>
      <c r="B200" s="16"/>
      <c r="C200" s="110"/>
      <c r="D200" s="16"/>
      <c r="E200" s="16"/>
      <c r="R200" s="16"/>
      <c r="S200" s="16"/>
      <c r="T200" s="16"/>
      <c r="U200" s="16"/>
      <c r="V200" s="16"/>
      <c r="W200" s="16"/>
    </row>
    <row r="201" spans="1:23" x14ac:dyDescent="0.25">
      <c r="A201" s="16"/>
      <c r="B201" s="16"/>
      <c r="C201" s="110"/>
      <c r="D201" s="16"/>
      <c r="E201" s="16"/>
      <c r="R201" s="16"/>
      <c r="S201" s="16"/>
      <c r="T201" s="16"/>
      <c r="U201" s="16"/>
      <c r="V201" s="16"/>
      <c r="W201" s="16"/>
    </row>
    <row r="202" spans="1:23" x14ac:dyDescent="0.25">
      <c r="A202" s="16"/>
      <c r="B202" s="16"/>
      <c r="C202" s="110"/>
      <c r="D202" s="16"/>
      <c r="E202" s="16"/>
      <c r="R202" s="16"/>
      <c r="S202" s="16"/>
      <c r="T202" s="16"/>
      <c r="U202" s="16"/>
      <c r="V202" s="16"/>
      <c r="W202" s="16"/>
    </row>
    <row r="203" spans="1:23" x14ac:dyDescent="0.25">
      <c r="A203" s="16"/>
      <c r="B203" s="16"/>
      <c r="C203" s="110"/>
      <c r="D203" s="16"/>
      <c r="E203" s="16"/>
      <c r="R203" s="16"/>
      <c r="S203" s="16"/>
      <c r="T203" s="16"/>
      <c r="U203" s="16"/>
      <c r="V203" s="16"/>
      <c r="W203" s="16"/>
    </row>
    <row r="204" spans="1:23" x14ac:dyDescent="0.25">
      <c r="A204" s="16"/>
      <c r="B204" s="16"/>
      <c r="C204" s="110"/>
      <c r="D204" s="16"/>
      <c r="E204" s="16"/>
      <c r="R204" s="16"/>
      <c r="S204" s="16"/>
      <c r="T204" s="16"/>
      <c r="U204" s="16"/>
      <c r="V204" s="16"/>
      <c r="W204" s="16"/>
    </row>
    <row r="205" spans="1:23" x14ac:dyDescent="0.25">
      <c r="A205" s="16"/>
      <c r="B205" s="16"/>
      <c r="C205" s="110"/>
      <c r="D205" s="16"/>
      <c r="E205" s="16"/>
      <c r="R205" s="16"/>
      <c r="S205" s="16"/>
      <c r="T205" s="16"/>
      <c r="U205" s="16"/>
      <c r="V205" s="16"/>
      <c r="W205" s="16"/>
    </row>
    <row r="206" spans="1:23" x14ac:dyDescent="0.25">
      <c r="A206" s="16"/>
      <c r="B206" s="16"/>
      <c r="C206" s="110"/>
      <c r="D206" s="16"/>
      <c r="E206" s="16"/>
      <c r="R206" s="16"/>
      <c r="S206" s="16"/>
      <c r="T206" s="16"/>
      <c r="U206" s="16"/>
      <c r="V206" s="16"/>
      <c r="W206" s="16"/>
    </row>
    <row r="207" spans="1:23" x14ac:dyDescent="0.25">
      <c r="A207" s="16"/>
      <c r="B207" s="16"/>
      <c r="C207" s="110"/>
      <c r="D207" s="16"/>
      <c r="E207" s="16"/>
      <c r="R207" s="16"/>
      <c r="S207" s="16"/>
      <c r="T207" s="16"/>
      <c r="U207" s="16"/>
      <c r="V207" s="16"/>
      <c r="W207" s="16"/>
    </row>
    <row r="208" spans="1:23" x14ac:dyDescent="0.25">
      <c r="A208" s="16"/>
      <c r="B208" s="16"/>
      <c r="C208" s="110"/>
      <c r="D208" s="16"/>
      <c r="E208" s="16"/>
      <c r="R208" s="16"/>
      <c r="S208" s="16"/>
      <c r="T208" s="16"/>
      <c r="U208" s="16"/>
      <c r="V208" s="16"/>
      <c r="W208" s="16"/>
    </row>
    <row r="209" spans="1:23" x14ac:dyDescent="0.25">
      <c r="A209" s="16"/>
      <c r="B209" s="16"/>
      <c r="C209" s="110"/>
      <c r="D209" s="16"/>
      <c r="E209" s="16"/>
      <c r="R209" s="16"/>
      <c r="S209" s="16"/>
      <c r="T209" s="16"/>
      <c r="U209" s="16"/>
      <c r="V209" s="16"/>
      <c r="W209" s="16"/>
    </row>
    <row r="210" spans="1:23" x14ac:dyDescent="0.25">
      <c r="A210" s="16"/>
      <c r="B210" s="16"/>
      <c r="C210" s="110"/>
      <c r="D210" s="16"/>
      <c r="E210" s="16"/>
      <c r="R210" s="16"/>
      <c r="S210" s="16"/>
      <c r="T210" s="16"/>
      <c r="U210" s="16"/>
      <c r="V210" s="16"/>
      <c r="W210" s="16"/>
    </row>
    <row r="211" spans="1:23" x14ac:dyDescent="0.25">
      <c r="A211" s="16"/>
      <c r="B211" s="16"/>
      <c r="C211" s="110"/>
      <c r="D211" s="16"/>
      <c r="E211" s="16"/>
      <c r="R211" s="16"/>
      <c r="S211" s="16"/>
      <c r="T211" s="16"/>
      <c r="U211" s="16"/>
      <c r="V211" s="16"/>
      <c r="W211" s="16"/>
    </row>
    <row r="212" spans="1:23" x14ac:dyDescent="0.25">
      <c r="A212" s="16"/>
      <c r="B212" s="16"/>
      <c r="C212" s="110"/>
      <c r="D212" s="16"/>
      <c r="E212" s="16"/>
      <c r="R212" s="16"/>
      <c r="S212" s="16"/>
      <c r="T212" s="16"/>
      <c r="U212" s="16"/>
      <c r="V212" s="16"/>
      <c r="W212" s="16"/>
    </row>
    <row r="213" spans="1:23" x14ac:dyDescent="0.25">
      <c r="A213" s="16"/>
      <c r="B213" s="16"/>
      <c r="C213" s="110"/>
      <c r="D213" s="16"/>
      <c r="E213" s="16"/>
      <c r="R213" s="16"/>
      <c r="S213" s="16"/>
      <c r="T213" s="16"/>
      <c r="U213" s="16"/>
      <c r="V213" s="16"/>
      <c r="W213" s="16"/>
    </row>
    <row r="214" spans="1:23" x14ac:dyDescent="0.25">
      <c r="A214" s="16"/>
      <c r="B214" s="16"/>
      <c r="C214" s="110"/>
      <c r="D214" s="16"/>
      <c r="E214" s="16"/>
      <c r="R214" s="16"/>
      <c r="S214" s="16"/>
      <c r="T214" s="16"/>
      <c r="U214" s="16"/>
      <c r="V214" s="16"/>
      <c r="W214" s="16"/>
    </row>
    <row r="215" spans="1:23" x14ac:dyDescent="0.25">
      <c r="A215" s="16"/>
      <c r="B215" s="16"/>
      <c r="C215" s="110"/>
      <c r="D215" s="16"/>
      <c r="E215" s="16"/>
      <c r="R215" s="16"/>
      <c r="S215" s="16"/>
      <c r="T215" s="16"/>
      <c r="U215" s="16"/>
      <c r="V215" s="16"/>
      <c r="W215" s="16"/>
    </row>
    <row r="216" spans="1:23" x14ac:dyDescent="0.25">
      <c r="A216" s="16"/>
      <c r="B216" s="16"/>
      <c r="C216" s="110"/>
      <c r="D216" s="16"/>
      <c r="E216" s="16"/>
      <c r="R216" s="16"/>
      <c r="S216" s="16"/>
      <c r="T216" s="16"/>
      <c r="U216" s="16"/>
      <c r="V216" s="16"/>
      <c r="W216" s="16"/>
    </row>
    <row r="217" spans="1:23" x14ac:dyDescent="0.25">
      <c r="A217" s="16"/>
      <c r="B217" s="16"/>
      <c r="C217" s="110"/>
      <c r="D217" s="16"/>
      <c r="E217" s="16"/>
      <c r="R217" s="16"/>
      <c r="S217" s="16"/>
      <c r="T217" s="16"/>
      <c r="U217" s="16"/>
      <c r="V217" s="16"/>
      <c r="W217" s="16"/>
    </row>
    <row r="218" spans="1:23" x14ac:dyDescent="0.25">
      <c r="A218" s="16"/>
      <c r="B218" s="16"/>
      <c r="C218" s="110"/>
      <c r="D218" s="16"/>
      <c r="E218" s="16"/>
      <c r="R218" s="16"/>
      <c r="S218" s="16"/>
      <c r="T218" s="16"/>
      <c r="U218" s="16"/>
      <c r="V218" s="16"/>
      <c r="W218" s="16"/>
    </row>
    <row r="219" spans="1:23" x14ac:dyDescent="0.25">
      <c r="A219" s="16"/>
      <c r="B219" s="16"/>
      <c r="C219" s="110"/>
      <c r="D219" s="16"/>
      <c r="E219" s="16"/>
      <c r="R219" s="16"/>
      <c r="S219" s="16"/>
      <c r="T219" s="16"/>
      <c r="U219" s="16"/>
      <c r="V219" s="16"/>
      <c r="W219" s="16"/>
    </row>
    <row r="220" spans="1:23" x14ac:dyDescent="0.25">
      <c r="A220" s="16"/>
      <c r="B220" s="16"/>
      <c r="C220" s="110"/>
      <c r="D220" s="16"/>
      <c r="E220" s="16"/>
      <c r="R220" s="16"/>
      <c r="S220" s="16"/>
      <c r="T220" s="16"/>
      <c r="U220" s="16"/>
      <c r="V220" s="16"/>
      <c r="W220" s="16"/>
    </row>
    <row r="221" spans="1:23" x14ac:dyDescent="0.25">
      <c r="A221" s="16"/>
      <c r="B221" s="16"/>
      <c r="C221" s="110"/>
      <c r="D221" s="16"/>
      <c r="E221" s="16"/>
      <c r="R221" s="16"/>
      <c r="S221" s="16"/>
      <c r="T221" s="16"/>
      <c r="U221" s="16"/>
      <c r="V221" s="16"/>
      <c r="W221" s="16"/>
    </row>
    <row r="222" spans="1:23" x14ac:dyDescent="0.25">
      <c r="A222" s="16"/>
      <c r="B222" s="16"/>
      <c r="C222" s="110"/>
      <c r="D222" s="16"/>
      <c r="E222" s="16"/>
      <c r="R222" s="16"/>
      <c r="S222" s="16"/>
      <c r="T222" s="16"/>
      <c r="U222" s="16"/>
      <c r="V222" s="16"/>
      <c r="W222" s="16"/>
    </row>
    <row r="223" spans="1:23" x14ac:dyDescent="0.25">
      <c r="A223" s="16"/>
      <c r="B223" s="16"/>
      <c r="C223" s="110"/>
      <c r="D223" s="16"/>
      <c r="E223" s="16"/>
      <c r="R223" s="16"/>
      <c r="S223" s="16"/>
      <c r="T223" s="16"/>
      <c r="U223" s="16"/>
      <c r="V223" s="16"/>
      <c r="W223" s="16"/>
    </row>
    <row r="224" spans="1:23" x14ac:dyDescent="0.25">
      <c r="A224" s="16"/>
      <c r="B224" s="16"/>
      <c r="C224" s="110"/>
      <c r="D224" s="16"/>
      <c r="E224" s="16"/>
      <c r="R224" s="16"/>
      <c r="S224" s="16"/>
      <c r="T224" s="16"/>
      <c r="U224" s="16"/>
      <c r="V224" s="16"/>
      <c r="W224" s="16"/>
    </row>
    <row r="225" spans="1:23" x14ac:dyDescent="0.25">
      <c r="A225" s="16"/>
      <c r="B225" s="16"/>
      <c r="C225" s="110"/>
      <c r="D225" s="16"/>
      <c r="E225" s="16"/>
      <c r="R225" s="16"/>
      <c r="S225" s="16"/>
      <c r="T225" s="16"/>
      <c r="U225" s="16"/>
      <c r="V225" s="16"/>
      <c r="W225" s="16"/>
    </row>
    <row r="226" spans="1:23" x14ac:dyDescent="0.25">
      <c r="A226" s="16"/>
      <c r="B226" s="16"/>
      <c r="C226" s="110"/>
      <c r="D226" s="16"/>
      <c r="E226" s="16"/>
      <c r="R226" s="16"/>
      <c r="S226" s="16"/>
      <c r="T226" s="16"/>
      <c r="U226" s="16"/>
      <c r="V226" s="16"/>
      <c r="W226" s="16"/>
    </row>
    <row r="227" spans="1:23" x14ac:dyDescent="0.25">
      <c r="A227" s="16"/>
      <c r="B227" s="16"/>
      <c r="C227" s="110"/>
      <c r="D227" s="16"/>
      <c r="E227" s="16"/>
      <c r="R227" s="16"/>
      <c r="S227" s="16"/>
      <c r="T227" s="16"/>
      <c r="U227" s="16"/>
      <c r="V227" s="16"/>
      <c r="W227" s="16"/>
    </row>
    <row r="228" spans="1:23" x14ac:dyDescent="0.25">
      <c r="A228" s="16"/>
      <c r="B228" s="16"/>
      <c r="C228" s="110"/>
      <c r="D228" s="16"/>
      <c r="E228" s="16"/>
      <c r="R228" s="16"/>
      <c r="S228" s="16"/>
      <c r="T228" s="16"/>
      <c r="U228" s="16"/>
      <c r="V228" s="16"/>
      <c r="W228" s="16"/>
    </row>
    <row r="229" spans="1:23" x14ac:dyDescent="0.25">
      <c r="A229" s="16"/>
      <c r="B229" s="16"/>
      <c r="C229" s="110"/>
      <c r="D229" s="16"/>
      <c r="E229" s="16"/>
      <c r="R229" s="16"/>
      <c r="S229" s="16"/>
      <c r="T229" s="16"/>
      <c r="U229" s="16"/>
      <c r="V229" s="16"/>
      <c r="W229" s="16"/>
    </row>
    <row r="230" spans="1:23" x14ac:dyDescent="0.25">
      <c r="A230" s="16"/>
      <c r="B230" s="16"/>
      <c r="C230" s="110"/>
      <c r="D230" s="16"/>
      <c r="E230" s="16"/>
      <c r="R230" s="16"/>
      <c r="S230" s="16"/>
      <c r="T230" s="16"/>
      <c r="U230" s="16"/>
      <c r="V230" s="16"/>
      <c r="W230" s="16"/>
    </row>
    <row r="231" spans="1:23" x14ac:dyDescent="0.25">
      <c r="A231" s="16"/>
      <c r="B231" s="16"/>
      <c r="C231" s="110"/>
      <c r="D231" s="16"/>
      <c r="E231" s="16"/>
      <c r="R231" s="16"/>
      <c r="S231" s="16"/>
      <c r="T231" s="16"/>
      <c r="U231" s="16"/>
      <c r="V231" s="16"/>
      <c r="W231" s="16"/>
    </row>
    <row r="232" spans="1:23" x14ac:dyDescent="0.25">
      <c r="A232" s="16"/>
      <c r="B232" s="16"/>
      <c r="C232" s="110"/>
      <c r="D232" s="16"/>
      <c r="E232" s="16"/>
      <c r="R232" s="16"/>
      <c r="S232" s="16"/>
      <c r="T232" s="16"/>
      <c r="U232" s="16"/>
      <c r="V232" s="16"/>
      <c r="W232" s="16"/>
    </row>
    <row r="233" spans="1:23" x14ac:dyDescent="0.25">
      <c r="A233" s="16"/>
      <c r="B233" s="16"/>
      <c r="C233" s="110"/>
      <c r="D233" s="16"/>
      <c r="E233" s="16"/>
      <c r="R233" s="16"/>
      <c r="S233" s="16"/>
      <c r="T233" s="16"/>
      <c r="U233" s="16"/>
      <c r="V233" s="16"/>
      <c r="W233" s="16"/>
    </row>
    <row r="234" spans="1:23" x14ac:dyDescent="0.25">
      <c r="A234" s="16"/>
      <c r="B234" s="16"/>
      <c r="C234" s="110"/>
      <c r="D234" s="16"/>
      <c r="E234" s="16"/>
      <c r="R234" s="16"/>
      <c r="S234" s="16"/>
      <c r="T234" s="16"/>
      <c r="U234" s="16"/>
      <c r="V234" s="16"/>
      <c r="W234" s="16"/>
    </row>
    <row r="235" spans="1:23" x14ac:dyDescent="0.25">
      <c r="A235" s="16"/>
      <c r="B235" s="16"/>
      <c r="C235" s="110"/>
      <c r="D235" s="16"/>
      <c r="E235" s="16"/>
      <c r="R235" s="16"/>
      <c r="S235" s="16"/>
      <c r="T235" s="16"/>
      <c r="U235" s="16"/>
      <c r="V235" s="16"/>
      <c r="W235" s="16"/>
    </row>
    <row r="236" spans="1:23" x14ac:dyDescent="0.25">
      <c r="A236" s="16"/>
      <c r="B236" s="16"/>
      <c r="C236" s="110"/>
      <c r="D236" s="16"/>
      <c r="E236" s="16"/>
      <c r="R236" s="16"/>
      <c r="S236" s="16"/>
      <c r="T236" s="16"/>
      <c r="U236" s="16"/>
      <c r="V236" s="16"/>
      <c r="W236" s="16"/>
    </row>
    <row r="237" spans="1:23" x14ac:dyDescent="0.25">
      <c r="A237" s="16"/>
      <c r="B237" s="16"/>
      <c r="C237" s="110"/>
      <c r="D237" s="16"/>
      <c r="E237" s="16"/>
      <c r="R237" s="16"/>
      <c r="S237" s="16"/>
      <c r="T237" s="16"/>
      <c r="U237" s="16"/>
      <c r="V237" s="16"/>
      <c r="W237" s="16"/>
    </row>
    <row r="238" spans="1:23" x14ac:dyDescent="0.25">
      <c r="A238" s="16"/>
      <c r="B238" s="16"/>
      <c r="C238" s="110"/>
      <c r="D238" s="16"/>
      <c r="E238" s="16"/>
      <c r="R238" s="16"/>
      <c r="S238" s="16"/>
      <c r="T238" s="16"/>
      <c r="U238" s="16"/>
      <c r="V238" s="16"/>
      <c r="W238" s="16"/>
    </row>
    <row r="239" spans="1:23" x14ac:dyDescent="0.25">
      <c r="A239" s="16"/>
      <c r="B239" s="16"/>
      <c r="C239" s="110"/>
      <c r="D239" s="16"/>
      <c r="E239" s="16"/>
      <c r="R239" s="16"/>
      <c r="S239" s="16"/>
      <c r="T239" s="16"/>
      <c r="U239" s="16"/>
      <c r="V239" s="16"/>
      <c r="W239" s="16"/>
    </row>
    <row r="240" spans="1:23" x14ac:dyDescent="0.25">
      <c r="A240" s="16"/>
      <c r="B240" s="16"/>
      <c r="C240" s="110"/>
      <c r="D240" s="16"/>
      <c r="E240" s="16"/>
      <c r="R240" s="16"/>
      <c r="S240" s="16"/>
      <c r="T240" s="16"/>
      <c r="U240" s="16"/>
      <c r="V240" s="16"/>
      <c r="W240" s="16"/>
    </row>
    <row r="241" spans="1:23" x14ac:dyDescent="0.25">
      <c r="A241" s="16"/>
      <c r="B241" s="16"/>
      <c r="C241" s="110"/>
      <c r="D241" s="16"/>
      <c r="E241" s="16"/>
      <c r="R241" s="16"/>
      <c r="S241" s="16"/>
      <c r="T241" s="16"/>
      <c r="U241" s="16"/>
      <c r="V241" s="16"/>
      <c r="W241" s="16"/>
    </row>
    <row r="242" spans="1:23" x14ac:dyDescent="0.25">
      <c r="A242" s="16"/>
      <c r="B242" s="16"/>
      <c r="C242" s="110"/>
      <c r="D242" s="16"/>
      <c r="E242" s="16"/>
      <c r="R242" s="16"/>
      <c r="S242" s="16"/>
      <c r="T242" s="16"/>
      <c r="U242" s="16"/>
      <c r="V242" s="16"/>
      <c r="W242" s="16"/>
    </row>
    <row r="243" spans="1:23" x14ac:dyDescent="0.25">
      <c r="A243" s="16"/>
      <c r="B243" s="16"/>
      <c r="C243" s="110"/>
      <c r="D243" s="16"/>
      <c r="E243" s="16"/>
      <c r="R243" s="16"/>
      <c r="S243" s="16"/>
      <c r="T243" s="16"/>
      <c r="U243" s="16"/>
      <c r="V243" s="16"/>
      <c r="W243" s="16"/>
    </row>
    <row r="244" spans="1:23" x14ac:dyDescent="0.25">
      <c r="A244" s="16"/>
      <c r="B244" s="16"/>
      <c r="C244" s="110"/>
      <c r="D244" s="16"/>
      <c r="E244" s="16"/>
      <c r="R244" s="16"/>
      <c r="S244" s="16"/>
      <c r="T244" s="16"/>
      <c r="U244" s="16"/>
      <c r="V244" s="16"/>
      <c r="W244" s="16"/>
    </row>
    <row r="245" spans="1:23" x14ac:dyDescent="0.25">
      <c r="A245" s="16"/>
      <c r="B245" s="16"/>
      <c r="C245" s="110"/>
      <c r="D245" s="16"/>
      <c r="E245" s="16"/>
      <c r="R245" s="16"/>
      <c r="S245" s="16"/>
      <c r="T245" s="16"/>
      <c r="U245" s="16"/>
      <c r="V245" s="16"/>
      <c r="W245" s="16"/>
    </row>
    <row r="246" spans="1:23" x14ac:dyDescent="0.25">
      <c r="A246" s="16"/>
      <c r="B246" s="16"/>
      <c r="C246" s="110"/>
      <c r="D246" s="16"/>
      <c r="E246" s="16"/>
      <c r="R246" s="16"/>
      <c r="S246" s="16"/>
      <c r="T246" s="16"/>
      <c r="U246" s="16"/>
      <c r="V246" s="16"/>
      <c r="W246" s="16"/>
    </row>
    <row r="247" spans="1:23" x14ac:dyDescent="0.25">
      <c r="A247" s="16"/>
      <c r="B247" s="16"/>
      <c r="C247" s="110"/>
      <c r="D247" s="16"/>
      <c r="E247" s="16"/>
      <c r="R247" s="16"/>
      <c r="S247" s="16"/>
      <c r="T247" s="16"/>
      <c r="U247" s="16"/>
      <c r="V247" s="16"/>
      <c r="W247" s="16"/>
    </row>
    <row r="248" spans="1:23" x14ac:dyDescent="0.25">
      <c r="A248" s="16"/>
      <c r="B248" s="16"/>
      <c r="C248" s="110"/>
      <c r="D248" s="16"/>
      <c r="E248" s="16"/>
      <c r="R248" s="16"/>
      <c r="S248" s="16"/>
      <c r="T248" s="16"/>
      <c r="U248" s="16"/>
      <c r="V248" s="16"/>
      <c r="W248" s="16"/>
    </row>
    <row r="249" spans="1:23" x14ac:dyDescent="0.25">
      <c r="A249" s="16"/>
      <c r="B249" s="16"/>
      <c r="C249" s="110"/>
      <c r="D249" s="16"/>
      <c r="E249" s="16"/>
      <c r="R249" s="16"/>
      <c r="S249" s="16"/>
      <c r="T249" s="16"/>
      <c r="U249" s="16"/>
      <c r="V249" s="16"/>
      <c r="W249" s="16"/>
    </row>
    <row r="250" spans="1:23" x14ac:dyDescent="0.25">
      <c r="A250" s="16"/>
      <c r="B250" s="16"/>
      <c r="C250" s="110"/>
      <c r="D250" s="16"/>
      <c r="E250" s="16"/>
      <c r="R250" s="16"/>
      <c r="S250" s="16"/>
      <c r="T250" s="16"/>
      <c r="U250" s="16"/>
      <c r="V250" s="16"/>
      <c r="W250" s="16"/>
    </row>
    <row r="251" spans="1:23" x14ac:dyDescent="0.25">
      <c r="A251" s="16"/>
      <c r="B251" s="16"/>
      <c r="C251" s="110"/>
      <c r="D251" s="16"/>
      <c r="E251" s="16"/>
      <c r="R251" s="16"/>
      <c r="S251" s="16"/>
      <c r="T251" s="16"/>
      <c r="U251" s="16"/>
      <c r="V251" s="16"/>
      <c r="W251" s="16"/>
    </row>
    <row r="252" spans="1:23" x14ac:dyDescent="0.25">
      <c r="A252" s="16"/>
      <c r="B252" s="16"/>
      <c r="C252" s="110"/>
      <c r="D252" s="16"/>
      <c r="E252" s="16"/>
      <c r="R252" s="16"/>
      <c r="S252" s="16"/>
      <c r="T252" s="16"/>
      <c r="U252" s="16"/>
      <c r="V252" s="16"/>
      <c r="W252" s="16"/>
    </row>
    <row r="253" spans="1:23" x14ac:dyDescent="0.25">
      <c r="A253" s="16"/>
      <c r="B253" s="16"/>
      <c r="C253" s="110"/>
      <c r="D253" s="16"/>
      <c r="E253" s="16"/>
      <c r="R253" s="16"/>
      <c r="S253" s="16"/>
      <c r="T253" s="16"/>
      <c r="U253" s="16"/>
      <c r="V253" s="16"/>
      <c r="W253" s="16"/>
    </row>
    <row r="254" spans="1:23" x14ac:dyDescent="0.25">
      <c r="A254" s="16"/>
      <c r="B254" s="16"/>
      <c r="C254" s="110"/>
      <c r="D254" s="16"/>
      <c r="E254" s="16"/>
      <c r="R254" s="16"/>
      <c r="S254" s="16"/>
      <c r="T254" s="16"/>
      <c r="U254" s="16"/>
      <c r="V254" s="16"/>
      <c r="W254" s="16"/>
    </row>
    <row r="255" spans="1:23" x14ac:dyDescent="0.25">
      <c r="A255" s="16"/>
      <c r="B255" s="16"/>
      <c r="C255" s="110"/>
      <c r="D255" s="16"/>
      <c r="E255" s="16"/>
      <c r="R255" s="16"/>
      <c r="S255" s="16"/>
      <c r="T255" s="16"/>
      <c r="U255" s="16"/>
      <c r="V255" s="16"/>
      <c r="W255" s="16"/>
    </row>
    <row r="256" spans="1:23" x14ac:dyDescent="0.25">
      <c r="A256" s="16"/>
      <c r="B256" s="16"/>
      <c r="C256" s="110"/>
      <c r="D256" s="16"/>
      <c r="E256" s="16"/>
      <c r="R256" s="16"/>
      <c r="S256" s="16"/>
      <c r="T256" s="16"/>
      <c r="U256" s="16"/>
      <c r="V256" s="16"/>
      <c r="W256" s="16"/>
    </row>
    <row r="257" spans="1:23" x14ac:dyDescent="0.25">
      <c r="A257" s="16"/>
      <c r="B257" s="16"/>
      <c r="C257" s="110"/>
      <c r="D257" s="16"/>
      <c r="E257" s="16"/>
      <c r="R257" s="16"/>
      <c r="S257" s="16"/>
      <c r="T257" s="16"/>
      <c r="U257" s="16"/>
      <c r="V257" s="16"/>
      <c r="W257" s="16"/>
    </row>
    <row r="258" spans="1:23" x14ac:dyDescent="0.25">
      <c r="A258" s="16"/>
      <c r="B258" s="16"/>
      <c r="C258" s="110"/>
      <c r="D258" s="16"/>
      <c r="E258" s="16"/>
      <c r="R258" s="16"/>
      <c r="S258" s="16"/>
      <c r="T258" s="16"/>
      <c r="U258" s="16"/>
      <c r="V258" s="16"/>
      <c r="W258" s="16"/>
    </row>
    <row r="259" spans="1:23" x14ac:dyDescent="0.25">
      <c r="A259" s="16"/>
      <c r="B259" s="16"/>
      <c r="C259" s="110"/>
      <c r="D259" s="16"/>
      <c r="E259" s="16"/>
      <c r="R259" s="16"/>
      <c r="S259" s="16"/>
      <c r="T259" s="16"/>
      <c r="U259" s="16"/>
      <c r="V259" s="16"/>
      <c r="W259" s="16"/>
    </row>
    <row r="260" spans="1:23" x14ac:dyDescent="0.25">
      <c r="A260" s="16"/>
      <c r="B260" s="16"/>
      <c r="C260" s="110"/>
      <c r="D260" s="16"/>
      <c r="E260" s="16"/>
      <c r="R260" s="16"/>
      <c r="S260" s="16"/>
      <c r="T260" s="16"/>
      <c r="U260" s="16"/>
      <c r="V260" s="16"/>
      <c r="W260" s="16"/>
    </row>
    <row r="261" spans="1:23" x14ac:dyDescent="0.25">
      <c r="A261" s="16"/>
      <c r="B261" s="16"/>
      <c r="C261" s="110"/>
      <c r="D261" s="16"/>
      <c r="E261" s="16"/>
      <c r="R261" s="16"/>
      <c r="S261" s="16"/>
      <c r="T261" s="16"/>
      <c r="U261" s="16"/>
      <c r="V261" s="16"/>
      <c r="W261" s="16"/>
    </row>
    <row r="262" spans="1:23" x14ac:dyDescent="0.25">
      <c r="A262" s="16"/>
      <c r="B262" s="16"/>
      <c r="C262" s="110"/>
      <c r="D262" s="16"/>
      <c r="E262" s="16"/>
      <c r="R262" s="16"/>
      <c r="S262" s="16"/>
      <c r="T262" s="16"/>
      <c r="U262" s="16"/>
      <c r="V262" s="16"/>
      <c r="W262" s="16"/>
    </row>
    <row r="263" spans="1:23" x14ac:dyDescent="0.25">
      <c r="A263" s="16"/>
      <c r="B263" s="16"/>
      <c r="C263" s="110"/>
      <c r="D263" s="16"/>
      <c r="E263" s="16"/>
      <c r="R263" s="16"/>
      <c r="S263" s="16"/>
      <c r="T263" s="16"/>
      <c r="U263" s="16"/>
      <c r="V263" s="16"/>
      <c r="W263" s="16"/>
    </row>
    <row r="264" spans="1:23" x14ac:dyDescent="0.25">
      <c r="A264" s="16"/>
      <c r="B264" s="16"/>
      <c r="C264" s="110"/>
      <c r="D264" s="16"/>
      <c r="E264" s="16"/>
      <c r="R264" s="16"/>
      <c r="S264" s="16"/>
      <c r="T264" s="16"/>
      <c r="U264" s="16"/>
      <c r="V264" s="16"/>
      <c r="W264" s="16"/>
    </row>
    <row r="265" spans="1:23" x14ac:dyDescent="0.25">
      <c r="A265" s="16"/>
      <c r="B265" s="16"/>
      <c r="C265" s="110"/>
      <c r="D265" s="16"/>
      <c r="E265" s="16"/>
      <c r="R265" s="16"/>
      <c r="S265" s="16"/>
      <c r="T265" s="16"/>
      <c r="U265" s="16"/>
      <c r="V265" s="16"/>
      <c r="W265" s="16"/>
    </row>
    <row r="266" spans="1:23" x14ac:dyDescent="0.25">
      <c r="A266" s="16"/>
      <c r="B266" s="16"/>
      <c r="C266" s="110"/>
      <c r="D266" s="16"/>
      <c r="E266" s="16"/>
      <c r="R266" s="16"/>
      <c r="S266" s="16"/>
      <c r="T266" s="16"/>
      <c r="U266" s="16"/>
      <c r="V266" s="16"/>
      <c r="W266" s="16"/>
    </row>
    <row r="267" spans="1:23" x14ac:dyDescent="0.25">
      <c r="A267" s="16"/>
      <c r="B267" s="16"/>
      <c r="C267" s="110"/>
      <c r="D267" s="16"/>
      <c r="E267" s="16"/>
      <c r="R267" s="16"/>
      <c r="S267" s="16"/>
      <c r="T267" s="16"/>
      <c r="U267" s="16"/>
      <c r="V267" s="16"/>
      <c r="W267" s="16"/>
    </row>
    <row r="268" spans="1:23" x14ac:dyDescent="0.25">
      <c r="A268" s="16"/>
      <c r="B268" s="16"/>
      <c r="C268" s="110"/>
      <c r="D268" s="16"/>
      <c r="E268" s="16"/>
      <c r="R268" s="16"/>
      <c r="S268" s="16"/>
      <c r="T268" s="16"/>
      <c r="U268" s="16"/>
      <c r="V268" s="16"/>
      <c r="W268" s="16"/>
    </row>
    <row r="269" spans="1:23" x14ac:dyDescent="0.25">
      <c r="A269" s="16"/>
      <c r="B269" s="16"/>
      <c r="C269" s="110"/>
      <c r="D269" s="16"/>
      <c r="E269" s="16"/>
      <c r="R269" s="16"/>
      <c r="S269" s="16"/>
      <c r="T269" s="16"/>
      <c r="U269" s="16"/>
      <c r="V269" s="16"/>
      <c r="W269" s="16"/>
    </row>
    <row r="270" spans="1:23" x14ac:dyDescent="0.25">
      <c r="A270" s="16"/>
      <c r="B270" s="16"/>
      <c r="C270" s="110"/>
      <c r="D270" s="16"/>
      <c r="E270" s="16"/>
      <c r="R270" s="16"/>
      <c r="S270" s="16"/>
      <c r="T270" s="16"/>
      <c r="U270" s="16"/>
      <c r="V270" s="16"/>
      <c r="W270" s="16"/>
    </row>
    <row r="271" spans="1:23" x14ac:dyDescent="0.25">
      <c r="A271" s="16"/>
      <c r="B271" s="16"/>
      <c r="C271" s="110"/>
      <c r="D271" s="16"/>
      <c r="E271" s="16"/>
      <c r="R271" s="16"/>
      <c r="S271" s="16"/>
      <c r="T271" s="16"/>
      <c r="U271" s="16"/>
      <c r="V271" s="16"/>
      <c r="W271" s="16"/>
    </row>
    <row r="272" spans="1:23" x14ac:dyDescent="0.25">
      <c r="A272" s="16"/>
      <c r="B272" s="16"/>
      <c r="C272" s="110"/>
      <c r="D272" s="16"/>
      <c r="E272" s="16"/>
      <c r="R272" s="16"/>
      <c r="S272" s="16"/>
      <c r="T272" s="16"/>
      <c r="U272" s="16"/>
      <c r="V272" s="16"/>
      <c r="W272" s="16"/>
    </row>
    <row r="273" spans="1:23" x14ac:dyDescent="0.25">
      <c r="A273" s="16"/>
      <c r="B273" s="16"/>
      <c r="C273" s="110"/>
      <c r="D273" s="16"/>
      <c r="E273" s="16"/>
      <c r="R273" s="16"/>
      <c r="S273" s="16"/>
      <c r="T273" s="16"/>
      <c r="U273" s="16"/>
      <c r="V273" s="16"/>
      <c r="W273" s="16"/>
    </row>
    <row r="274" spans="1:23" x14ac:dyDescent="0.25">
      <c r="A274" s="16"/>
      <c r="B274" s="16"/>
      <c r="C274" s="110"/>
      <c r="D274" s="16"/>
      <c r="E274" s="16"/>
      <c r="R274" s="16"/>
      <c r="S274" s="16"/>
      <c r="T274" s="16"/>
      <c r="U274" s="16"/>
      <c r="V274" s="16"/>
      <c r="W274" s="16"/>
    </row>
    <row r="275" spans="1:23" x14ac:dyDescent="0.25">
      <c r="A275" s="16"/>
      <c r="B275" s="16"/>
      <c r="C275" s="110"/>
      <c r="D275" s="16"/>
      <c r="E275" s="16"/>
      <c r="R275" s="16"/>
      <c r="S275" s="16"/>
      <c r="T275" s="16"/>
      <c r="U275" s="16"/>
      <c r="V275" s="16"/>
      <c r="W275" s="16"/>
    </row>
    <row r="276" spans="1:23" x14ac:dyDescent="0.25">
      <c r="A276" s="16"/>
      <c r="B276" s="16"/>
      <c r="C276" s="110"/>
      <c r="D276" s="16"/>
      <c r="E276" s="16"/>
      <c r="R276" s="16"/>
      <c r="S276" s="16"/>
      <c r="T276" s="16"/>
      <c r="U276" s="16"/>
      <c r="V276" s="16"/>
      <c r="W276" s="16"/>
    </row>
    <row r="277" spans="1:23" x14ac:dyDescent="0.25">
      <c r="A277" s="16"/>
      <c r="B277" s="16"/>
      <c r="C277" s="110"/>
      <c r="D277" s="16"/>
      <c r="E277" s="16"/>
      <c r="R277" s="16"/>
      <c r="S277" s="16"/>
      <c r="T277" s="16"/>
      <c r="U277" s="16"/>
      <c r="V277" s="16"/>
      <c r="W277" s="16"/>
    </row>
    <row r="278" spans="1:23" x14ac:dyDescent="0.25">
      <c r="A278" s="16"/>
      <c r="B278" s="16"/>
      <c r="C278" s="110"/>
      <c r="D278" s="16"/>
      <c r="E278" s="16"/>
      <c r="R278" s="16"/>
      <c r="S278" s="16"/>
      <c r="T278" s="16"/>
      <c r="U278" s="16"/>
      <c r="V278" s="16"/>
      <c r="W278" s="16"/>
    </row>
    <row r="279" spans="1:23" x14ac:dyDescent="0.25">
      <c r="A279" s="16"/>
      <c r="B279" s="16"/>
      <c r="C279" s="110"/>
      <c r="D279" s="16"/>
      <c r="E279" s="16"/>
      <c r="R279" s="16"/>
      <c r="S279" s="16"/>
      <c r="T279" s="16"/>
      <c r="U279" s="16"/>
      <c r="V279" s="16"/>
      <c r="W279" s="16"/>
    </row>
    <row r="280" spans="1:23" x14ac:dyDescent="0.25">
      <c r="A280" s="16"/>
      <c r="B280" s="16"/>
      <c r="C280" s="110"/>
      <c r="D280" s="16"/>
      <c r="E280" s="16"/>
      <c r="R280" s="16"/>
      <c r="S280" s="16"/>
      <c r="T280" s="16"/>
      <c r="U280" s="16"/>
      <c r="V280" s="16"/>
      <c r="W280" s="16"/>
    </row>
    <row r="281" spans="1:23" x14ac:dyDescent="0.25">
      <c r="A281" s="16"/>
      <c r="B281" s="16"/>
      <c r="C281" s="110"/>
      <c r="D281" s="16"/>
      <c r="E281" s="16"/>
      <c r="R281" s="16"/>
      <c r="S281" s="16"/>
      <c r="T281" s="16"/>
      <c r="U281" s="16"/>
      <c r="V281" s="16"/>
      <c r="W281" s="16"/>
    </row>
    <row r="282" spans="1:23" x14ac:dyDescent="0.25">
      <c r="A282" s="16"/>
      <c r="B282" s="16"/>
      <c r="C282" s="110"/>
      <c r="D282" s="16"/>
      <c r="E282" s="16"/>
      <c r="R282" s="16"/>
      <c r="S282" s="16"/>
      <c r="T282" s="16"/>
      <c r="U282" s="16"/>
      <c r="V282" s="16"/>
      <c r="W282" s="16"/>
    </row>
    <row r="283" spans="1:23" x14ac:dyDescent="0.25">
      <c r="A283" s="16"/>
      <c r="B283" s="16"/>
      <c r="C283" s="110"/>
      <c r="D283" s="16"/>
      <c r="E283" s="16"/>
      <c r="R283" s="16"/>
      <c r="S283" s="16"/>
      <c r="T283" s="16"/>
      <c r="U283" s="16"/>
      <c r="V283" s="16"/>
      <c r="W283" s="16"/>
    </row>
    <row r="284" spans="1:23" x14ac:dyDescent="0.25">
      <c r="A284" s="16"/>
      <c r="B284" s="16"/>
      <c r="C284" s="110"/>
      <c r="D284" s="16"/>
      <c r="E284" s="16"/>
      <c r="R284" s="16"/>
      <c r="S284" s="16"/>
      <c r="T284" s="16"/>
      <c r="U284" s="16"/>
      <c r="V284" s="16"/>
      <c r="W284" s="16"/>
    </row>
    <row r="285" spans="1:23" x14ac:dyDescent="0.25">
      <c r="A285" s="16"/>
      <c r="B285" s="16"/>
      <c r="C285" s="110"/>
      <c r="D285" s="16"/>
      <c r="E285" s="16"/>
      <c r="R285" s="16"/>
      <c r="S285" s="16"/>
      <c r="T285" s="16"/>
      <c r="U285" s="16"/>
      <c r="V285" s="16"/>
      <c r="W285" s="16"/>
    </row>
    <row r="286" spans="1:23" x14ac:dyDescent="0.25">
      <c r="A286" s="16"/>
      <c r="B286" s="16"/>
      <c r="C286" s="110"/>
      <c r="D286" s="16"/>
      <c r="E286" s="16"/>
      <c r="R286" s="16"/>
      <c r="S286" s="16"/>
      <c r="T286" s="16"/>
      <c r="U286" s="16"/>
      <c r="V286" s="16"/>
      <c r="W286" s="16"/>
    </row>
    <row r="287" spans="1:23" x14ac:dyDescent="0.25">
      <c r="A287" s="16"/>
      <c r="B287" s="16"/>
      <c r="C287" s="110"/>
      <c r="D287" s="16"/>
      <c r="E287" s="16"/>
      <c r="R287" s="16"/>
      <c r="S287" s="16"/>
      <c r="T287" s="16"/>
      <c r="U287" s="16"/>
      <c r="V287" s="16"/>
      <c r="W287" s="16"/>
    </row>
    <row r="288" spans="1:23" x14ac:dyDescent="0.25">
      <c r="A288" s="16"/>
      <c r="B288" s="16"/>
      <c r="C288" s="110"/>
      <c r="D288" s="16"/>
      <c r="E288" s="16"/>
      <c r="R288" s="16"/>
      <c r="S288" s="16"/>
      <c r="T288" s="16"/>
      <c r="U288" s="16"/>
      <c r="V288" s="16"/>
      <c r="W288" s="16"/>
    </row>
    <row r="289" spans="1:23" x14ac:dyDescent="0.25">
      <c r="A289" s="16"/>
      <c r="B289" s="16"/>
      <c r="C289" s="110"/>
      <c r="D289" s="16"/>
      <c r="E289" s="16"/>
      <c r="R289" s="16"/>
      <c r="S289" s="16"/>
      <c r="T289" s="16"/>
      <c r="U289" s="16"/>
      <c r="V289" s="16"/>
      <c r="W289" s="16"/>
    </row>
    <row r="290" spans="1:23" x14ac:dyDescent="0.25">
      <c r="A290" s="16"/>
      <c r="B290" s="16"/>
      <c r="C290" s="110"/>
      <c r="D290" s="16"/>
      <c r="E290" s="16"/>
      <c r="R290" s="16"/>
      <c r="S290" s="16"/>
      <c r="T290" s="16"/>
      <c r="U290" s="16"/>
      <c r="V290" s="16"/>
      <c r="W290" s="16"/>
    </row>
    <row r="291" spans="1:23" x14ac:dyDescent="0.25">
      <c r="A291" s="16"/>
      <c r="B291" s="16"/>
      <c r="C291" s="110"/>
      <c r="D291" s="16"/>
      <c r="E291" s="16"/>
      <c r="R291" s="16"/>
      <c r="S291" s="16"/>
      <c r="T291" s="16"/>
      <c r="U291" s="16"/>
      <c r="V291" s="16"/>
      <c r="W291" s="16"/>
    </row>
    <row r="292" spans="1:23" x14ac:dyDescent="0.25">
      <c r="A292" s="16"/>
      <c r="B292" s="16"/>
      <c r="C292" s="110"/>
      <c r="D292" s="16"/>
      <c r="E292" s="16"/>
      <c r="R292" s="16"/>
      <c r="S292" s="16"/>
      <c r="T292" s="16"/>
      <c r="U292" s="16"/>
      <c r="V292" s="16"/>
      <c r="W292" s="16"/>
    </row>
    <row r="293" spans="1:23" x14ac:dyDescent="0.25">
      <c r="A293" s="16"/>
      <c r="B293" s="16"/>
      <c r="C293" s="110"/>
      <c r="D293" s="16"/>
      <c r="E293" s="16"/>
      <c r="R293" s="16"/>
      <c r="S293" s="16"/>
      <c r="T293" s="16"/>
      <c r="U293" s="16"/>
      <c r="V293" s="16"/>
      <c r="W293" s="16"/>
    </row>
    <row r="294" spans="1:23" x14ac:dyDescent="0.25">
      <c r="A294" s="16"/>
      <c r="B294" s="16"/>
      <c r="C294" s="110"/>
      <c r="D294" s="16"/>
      <c r="E294" s="16"/>
      <c r="R294" s="16"/>
      <c r="S294" s="16"/>
      <c r="T294" s="16"/>
      <c r="U294" s="16"/>
      <c r="V294" s="16"/>
      <c r="W294" s="16"/>
    </row>
    <row r="295" spans="1:23" x14ac:dyDescent="0.25">
      <c r="A295" s="16"/>
      <c r="B295" s="16"/>
      <c r="C295" s="110"/>
      <c r="D295" s="16"/>
      <c r="E295" s="16"/>
      <c r="R295" s="16"/>
      <c r="S295" s="16"/>
      <c r="T295" s="16"/>
      <c r="U295" s="16"/>
      <c r="V295" s="16"/>
      <c r="W295" s="16"/>
    </row>
    <row r="296" spans="1:23" x14ac:dyDescent="0.25">
      <c r="A296" s="16"/>
      <c r="B296" s="16"/>
      <c r="C296" s="110"/>
      <c r="D296" s="16"/>
      <c r="E296" s="16"/>
      <c r="R296" s="16"/>
      <c r="S296" s="16"/>
      <c r="T296" s="16"/>
      <c r="U296" s="16"/>
      <c r="V296" s="16"/>
      <c r="W296" s="16"/>
    </row>
    <row r="297" spans="1:23" x14ac:dyDescent="0.25">
      <c r="A297" s="16"/>
      <c r="B297" s="16"/>
      <c r="C297" s="110"/>
      <c r="D297" s="16"/>
      <c r="E297" s="16"/>
      <c r="R297" s="16"/>
      <c r="S297" s="16"/>
      <c r="T297" s="16"/>
      <c r="U297" s="16"/>
      <c r="V297" s="16"/>
      <c r="W297" s="16"/>
    </row>
    <row r="298" spans="1:23" x14ac:dyDescent="0.25">
      <c r="A298" s="16"/>
      <c r="B298" s="16"/>
      <c r="C298" s="110"/>
      <c r="D298" s="16"/>
      <c r="E298" s="16"/>
      <c r="R298" s="16"/>
      <c r="S298" s="16"/>
      <c r="T298" s="16"/>
      <c r="U298" s="16"/>
      <c r="V298" s="16"/>
      <c r="W298" s="16"/>
    </row>
    <row r="299" spans="1:23" x14ac:dyDescent="0.25">
      <c r="A299" s="16"/>
      <c r="B299" s="16"/>
      <c r="C299" s="110"/>
      <c r="D299" s="16"/>
      <c r="E299" s="16"/>
      <c r="R299" s="16"/>
      <c r="S299" s="16"/>
      <c r="T299" s="16"/>
      <c r="U299" s="16"/>
      <c r="V299" s="16"/>
      <c r="W299" s="16"/>
    </row>
    <row r="300" spans="1:23" x14ac:dyDescent="0.25">
      <c r="A300" s="16"/>
      <c r="B300" s="16"/>
      <c r="C300" s="110"/>
      <c r="D300" s="16"/>
      <c r="E300" s="16"/>
      <c r="R300" s="16"/>
      <c r="S300" s="16"/>
      <c r="T300" s="16"/>
      <c r="U300" s="16"/>
      <c r="V300" s="16"/>
      <c r="W300" s="16"/>
    </row>
    <row r="301" spans="1:23" x14ac:dyDescent="0.25">
      <c r="A301" s="16"/>
      <c r="B301" s="16"/>
      <c r="C301" s="110"/>
      <c r="D301" s="16"/>
      <c r="E301" s="16"/>
      <c r="R301" s="16"/>
      <c r="S301" s="16"/>
      <c r="T301" s="16"/>
      <c r="U301" s="16"/>
      <c r="V301" s="16"/>
      <c r="W301" s="16"/>
    </row>
    <row r="302" spans="1:23" x14ac:dyDescent="0.25">
      <c r="A302" s="16"/>
      <c r="B302" s="16"/>
      <c r="C302" s="110"/>
      <c r="D302" s="16"/>
      <c r="E302" s="16"/>
      <c r="R302" s="16"/>
      <c r="S302" s="16"/>
      <c r="T302" s="16"/>
      <c r="U302" s="16"/>
      <c r="V302" s="16"/>
      <c r="W302" s="16"/>
    </row>
    <row r="303" spans="1:23" x14ac:dyDescent="0.25">
      <c r="A303" s="16"/>
      <c r="B303" s="16"/>
      <c r="C303" s="110"/>
      <c r="D303" s="16"/>
      <c r="E303" s="16"/>
      <c r="R303" s="16"/>
      <c r="S303" s="16"/>
      <c r="T303" s="16"/>
      <c r="U303" s="16"/>
      <c r="V303" s="16"/>
      <c r="W303" s="16"/>
    </row>
    <row r="304" spans="1:23" x14ac:dyDescent="0.25">
      <c r="A304" s="16"/>
      <c r="B304" s="16"/>
      <c r="C304" s="110"/>
      <c r="D304" s="16"/>
      <c r="E304" s="16"/>
      <c r="R304" s="16"/>
      <c r="S304" s="16"/>
      <c r="T304" s="16"/>
      <c r="U304" s="16"/>
      <c r="V304" s="16"/>
      <c r="W304" s="16"/>
    </row>
    <row r="305" spans="1:23" x14ac:dyDescent="0.25">
      <c r="A305" s="16"/>
      <c r="B305" s="16"/>
      <c r="C305" s="110"/>
      <c r="D305" s="16"/>
      <c r="E305" s="16"/>
      <c r="R305" s="16"/>
      <c r="S305" s="16"/>
      <c r="T305" s="16"/>
      <c r="U305" s="16"/>
      <c r="V305" s="16"/>
      <c r="W305" s="16"/>
    </row>
    <row r="306" spans="1:23" x14ac:dyDescent="0.25">
      <c r="A306" s="16"/>
      <c r="B306" s="16"/>
      <c r="C306" s="110"/>
      <c r="D306" s="16"/>
      <c r="E306" s="16"/>
      <c r="R306" s="16"/>
      <c r="S306" s="16"/>
      <c r="T306" s="16"/>
      <c r="U306" s="16"/>
      <c r="V306" s="16"/>
      <c r="W306" s="16"/>
    </row>
    <row r="307" spans="1:23" x14ac:dyDescent="0.25">
      <c r="A307" s="16"/>
      <c r="B307" s="16"/>
      <c r="C307" s="110"/>
      <c r="D307" s="16"/>
      <c r="E307" s="16"/>
      <c r="R307" s="16"/>
      <c r="S307" s="16"/>
      <c r="T307" s="16"/>
      <c r="U307" s="16"/>
      <c r="V307" s="16"/>
      <c r="W307" s="16"/>
    </row>
    <row r="308" spans="1:23" x14ac:dyDescent="0.25">
      <c r="A308" s="16"/>
      <c r="B308" s="16"/>
      <c r="C308" s="110"/>
      <c r="D308" s="16"/>
      <c r="E308" s="16"/>
      <c r="R308" s="16"/>
      <c r="S308" s="16"/>
      <c r="T308" s="16"/>
      <c r="U308" s="16"/>
      <c r="V308" s="16"/>
      <c r="W308" s="16"/>
    </row>
    <row r="309" spans="1:23" x14ac:dyDescent="0.25">
      <c r="A309" s="16"/>
      <c r="B309" s="16"/>
      <c r="C309" s="110"/>
      <c r="D309" s="16"/>
      <c r="E309" s="16"/>
      <c r="R309" s="16"/>
      <c r="S309" s="16"/>
      <c r="T309" s="16"/>
      <c r="U309" s="16"/>
      <c r="V309" s="16"/>
      <c r="W309" s="16"/>
    </row>
    <row r="310" spans="1:23" x14ac:dyDescent="0.25">
      <c r="A310" s="16"/>
      <c r="B310" s="16"/>
      <c r="C310" s="110"/>
      <c r="D310" s="16"/>
      <c r="E310" s="16"/>
      <c r="R310" s="16"/>
      <c r="S310" s="16"/>
      <c r="T310" s="16"/>
      <c r="U310" s="16"/>
      <c r="V310" s="16"/>
      <c r="W310" s="16"/>
    </row>
    <row r="311" spans="1:23" x14ac:dyDescent="0.25">
      <c r="A311" s="16"/>
      <c r="B311" s="16"/>
      <c r="C311" s="110"/>
      <c r="D311" s="16"/>
      <c r="E311" s="16"/>
      <c r="R311" s="16"/>
      <c r="S311" s="16"/>
      <c r="T311" s="16"/>
      <c r="U311" s="16"/>
      <c r="V311" s="16"/>
      <c r="W311" s="16"/>
    </row>
    <row r="312" spans="1:23" x14ac:dyDescent="0.25">
      <c r="A312" s="16"/>
      <c r="B312" s="16"/>
      <c r="C312" s="110"/>
      <c r="D312" s="16"/>
      <c r="E312" s="16"/>
      <c r="R312" s="16"/>
      <c r="S312" s="16"/>
      <c r="T312" s="16"/>
      <c r="U312" s="16"/>
      <c r="V312" s="16"/>
      <c r="W312" s="16"/>
    </row>
    <row r="313" spans="1:23" x14ac:dyDescent="0.25">
      <c r="A313" s="16"/>
      <c r="B313" s="16"/>
      <c r="C313" s="110"/>
      <c r="D313" s="16"/>
      <c r="E313" s="16"/>
      <c r="R313" s="16"/>
      <c r="S313" s="16"/>
      <c r="T313" s="16"/>
      <c r="U313" s="16"/>
      <c r="V313" s="16"/>
      <c r="W313" s="16"/>
    </row>
    <row r="314" spans="1:23" x14ac:dyDescent="0.25">
      <c r="A314" s="16"/>
      <c r="B314" s="16"/>
      <c r="C314" s="110"/>
      <c r="D314" s="16"/>
      <c r="E314" s="16"/>
      <c r="R314" s="16"/>
      <c r="S314" s="16"/>
      <c r="T314" s="16"/>
      <c r="U314" s="16"/>
      <c r="V314" s="16"/>
      <c r="W314" s="16"/>
    </row>
    <row r="315" spans="1:23" x14ac:dyDescent="0.25">
      <c r="A315" s="16"/>
      <c r="B315" s="16"/>
      <c r="C315" s="110"/>
      <c r="D315" s="16"/>
      <c r="E315" s="16"/>
      <c r="R315" s="16"/>
      <c r="S315" s="16"/>
      <c r="T315" s="16"/>
      <c r="U315" s="16"/>
      <c r="V315" s="16"/>
      <c r="W315" s="16"/>
    </row>
    <row r="316" spans="1:23" x14ac:dyDescent="0.25">
      <c r="A316" s="16"/>
      <c r="B316" s="16"/>
      <c r="C316" s="110"/>
      <c r="D316" s="16"/>
      <c r="E316" s="16"/>
      <c r="R316" s="16"/>
      <c r="S316" s="16"/>
      <c r="T316" s="16"/>
      <c r="U316" s="16"/>
      <c r="V316" s="16"/>
      <c r="W316" s="16"/>
    </row>
    <row r="317" spans="1:23" x14ac:dyDescent="0.25">
      <c r="A317" s="16"/>
      <c r="B317" s="16"/>
      <c r="C317" s="110"/>
      <c r="D317" s="16"/>
      <c r="E317" s="16"/>
      <c r="R317" s="16"/>
      <c r="S317" s="16"/>
      <c r="T317" s="16"/>
      <c r="U317" s="16"/>
      <c r="V317" s="16"/>
      <c r="W317" s="16"/>
    </row>
    <row r="318" spans="1:23" x14ac:dyDescent="0.25">
      <c r="A318" s="16"/>
      <c r="B318" s="16"/>
      <c r="C318" s="110"/>
      <c r="D318" s="16"/>
      <c r="E318" s="16"/>
      <c r="R318" s="16"/>
      <c r="S318" s="16"/>
      <c r="T318" s="16"/>
      <c r="U318" s="16"/>
      <c r="V318" s="16"/>
      <c r="W318" s="16"/>
    </row>
    <row r="319" spans="1:23" x14ac:dyDescent="0.25">
      <c r="A319" s="16"/>
      <c r="B319" s="16"/>
      <c r="C319" s="110"/>
      <c r="D319" s="16"/>
      <c r="E319" s="16"/>
      <c r="R319" s="16"/>
      <c r="S319" s="16"/>
      <c r="T319" s="16"/>
      <c r="U319" s="16"/>
      <c r="V319" s="16"/>
      <c r="W319" s="16"/>
    </row>
    <row r="320" spans="1:23" x14ac:dyDescent="0.25">
      <c r="A320" s="16"/>
      <c r="B320" s="16"/>
      <c r="C320" s="110"/>
      <c r="D320" s="16"/>
      <c r="E320" s="16"/>
      <c r="R320" s="16"/>
      <c r="S320" s="16"/>
      <c r="T320" s="16"/>
      <c r="U320" s="16"/>
      <c r="V320" s="16"/>
      <c r="W320" s="16"/>
    </row>
    <row r="321" spans="1:23" x14ac:dyDescent="0.25">
      <c r="A321" s="16"/>
      <c r="B321" s="16"/>
      <c r="C321" s="110"/>
      <c r="D321" s="16"/>
      <c r="E321" s="16"/>
      <c r="R321" s="16"/>
      <c r="S321" s="16"/>
      <c r="T321" s="16"/>
      <c r="U321" s="16"/>
      <c r="V321" s="16"/>
      <c r="W321" s="16"/>
    </row>
    <row r="322" spans="1:23" x14ac:dyDescent="0.25">
      <c r="A322" s="16"/>
      <c r="B322" s="16"/>
      <c r="C322" s="110"/>
      <c r="D322" s="16"/>
      <c r="E322" s="16"/>
      <c r="R322" s="16"/>
      <c r="S322" s="16"/>
      <c r="T322" s="16"/>
      <c r="U322" s="16"/>
      <c r="V322" s="16"/>
      <c r="W322" s="16"/>
    </row>
    <row r="323" spans="1:23" x14ac:dyDescent="0.25">
      <c r="A323" s="16"/>
      <c r="B323" s="16"/>
      <c r="C323" s="110"/>
      <c r="D323" s="16"/>
      <c r="E323" s="16"/>
      <c r="R323" s="16"/>
      <c r="S323" s="16"/>
      <c r="T323" s="16"/>
      <c r="U323" s="16"/>
      <c r="V323" s="16"/>
      <c r="W323" s="16"/>
    </row>
    <row r="324" spans="1:23" x14ac:dyDescent="0.25">
      <c r="A324" s="16"/>
      <c r="B324" s="16"/>
      <c r="C324" s="110"/>
      <c r="D324" s="16"/>
      <c r="E324" s="16"/>
      <c r="R324" s="16"/>
      <c r="S324" s="16"/>
      <c r="T324" s="16"/>
      <c r="U324" s="16"/>
      <c r="V324" s="16"/>
      <c r="W324" s="16"/>
    </row>
    <row r="325" spans="1:23" x14ac:dyDescent="0.25">
      <c r="A325" s="16"/>
      <c r="B325" s="16"/>
      <c r="C325" s="110"/>
      <c r="D325" s="16"/>
      <c r="E325" s="16"/>
      <c r="R325" s="16"/>
      <c r="S325" s="16"/>
      <c r="T325" s="16"/>
      <c r="U325" s="16"/>
      <c r="V325" s="16"/>
      <c r="W325" s="16"/>
    </row>
    <row r="326" spans="1:23" x14ac:dyDescent="0.25">
      <c r="A326" s="16"/>
      <c r="B326" s="16"/>
      <c r="C326" s="110"/>
      <c r="D326" s="16"/>
      <c r="E326" s="16"/>
      <c r="R326" s="16"/>
      <c r="S326" s="16"/>
      <c r="T326" s="16"/>
      <c r="U326" s="16"/>
      <c r="V326" s="16"/>
      <c r="W326" s="16"/>
    </row>
    <row r="327" spans="1:23" x14ac:dyDescent="0.25">
      <c r="A327" s="16"/>
      <c r="B327" s="16"/>
      <c r="C327" s="110"/>
      <c r="D327" s="16"/>
      <c r="E327" s="16"/>
      <c r="R327" s="16"/>
      <c r="S327" s="16"/>
      <c r="T327" s="16"/>
      <c r="U327" s="16"/>
      <c r="V327" s="16"/>
      <c r="W327" s="16"/>
    </row>
    <row r="328" spans="1:23" x14ac:dyDescent="0.25">
      <c r="A328" s="16"/>
      <c r="B328" s="16"/>
      <c r="C328" s="110"/>
      <c r="D328" s="16"/>
      <c r="E328" s="16"/>
      <c r="R328" s="16"/>
      <c r="S328" s="16"/>
      <c r="T328" s="16"/>
      <c r="U328" s="16"/>
      <c r="V328" s="16"/>
      <c r="W328" s="16"/>
    </row>
    <row r="329" spans="1:23" x14ac:dyDescent="0.25">
      <c r="A329" s="16"/>
      <c r="B329" s="16"/>
      <c r="C329" s="110"/>
      <c r="D329" s="16"/>
      <c r="E329" s="16"/>
      <c r="R329" s="16"/>
      <c r="S329" s="16"/>
      <c r="T329" s="16"/>
      <c r="U329" s="16"/>
      <c r="V329" s="16"/>
      <c r="W329" s="16"/>
    </row>
    <row r="330" spans="1:23" x14ac:dyDescent="0.25">
      <c r="A330" s="16"/>
      <c r="B330" s="16"/>
      <c r="C330" s="110"/>
      <c r="D330" s="16"/>
      <c r="E330" s="16"/>
      <c r="R330" s="16"/>
      <c r="S330" s="16"/>
      <c r="T330" s="16"/>
      <c r="U330" s="16"/>
      <c r="V330" s="16"/>
      <c r="W330" s="16"/>
    </row>
    <row r="331" spans="1:23" x14ac:dyDescent="0.25">
      <c r="A331" s="16"/>
      <c r="B331" s="16"/>
      <c r="C331" s="110"/>
      <c r="D331" s="16"/>
      <c r="E331" s="16"/>
      <c r="R331" s="16"/>
      <c r="S331" s="16"/>
      <c r="T331" s="16"/>
      <c r="U331" s="16"/>
      <c r="V331" s="16"/>
      <c r="W331" s="16"/>
    </row>
    <row r="332" spans="1:23" x14ac:dyDescent="0.25">
      <c r="A332" s="16"/>
      <c r="B332" s="16"/>
      <c r="C332" s="110"/>
      <c r="D332" s="16"/>
      <c r="E332" s="16"/>
      <c r="R332" s="16"/>
      <c r="S332" s="16"/>
      <c r="T332" s="16"/>
      <c r="U332" s="16"/>
      <c r="V332" s="16"/>
      <c r="W332" s="16"/>
    </row>
    <row r="333" spans="1:23" x14ac:dyDescent="0.25">
      <c r="A333" s="16"/>
      <c r="B333" s="16"/>
      <c r="C333" s="110"/>
      <c r="D333" s="16"/>
      <c r="E333" s="16"/>
      <c r="R333" s="16"/>
      <c r="S333" s="16"/>
      <c r="T333" s="16"/>
      <c r="U333" s="16"/>
      <c r="V333" s="16"/>
      <c r="W333" s="16"/>
    </row>
    <row r="334" spans="1:23" x14ac:dyDescent="0.25">
      <c r="A334" s="16"/>
      <c r="B334" s="16"/>
      <c r="C334" s="110"/>
      <c r="D334" s="16"/>
      <c r="E334" s="16"/>
      <c r="R334" s="16"/>
      <c r="S334" s="16"/>
      <c r="T334" s="16"/>
      <c r="U334" s="16"/>
      <c r="V334" s="16"/>
      <c r="W334" s="16"/>
    </row>
    <row r="335" spans="1:23" x14ac:dyDescent="0.25">
      <c r="A335" s="16"/>
      <c r="B335" s="16"/>
      <c r="C335" s="110"/>
      <c r="D335" s="16"/>
      <c r="E335" s="16"/>
      <c r="R335" s="16"/>
      <c r="S335" s="16"/>
      <c r="T335" s="16"/>
      <c r="U335" s="16"/>
      <c r="V335" s="16"/>
      <c r="W335" s="16"/>
    </row>
    <row r="336" spans="1:23" x14ac:dyDescent="0.25">
      <c r="A336" s="16"/>
      <c r="B336" s="16"/>
      <c r="C336" s="110"/>
      <c r="D336" s="16"/>
      <c r="E336" s="16"/>
      <c r="R336" s="16"/>
      <c r="S336" s="16"/>
      <c r="T336" s="16"/>
      <c r="U336" s="16"/>
      <c r="V336" s="16"/>
      <c r="W336" s="16"/>
    </row>
    <row r="337" spans="1:23" x14ac:dyDescent="0.25">
      <c r="A337" s="16"/>
      <c r="B337" s="16"/>
      <c r="C337" s="110"/>
      <c r="D337" s="16"/>
      <c r="E337" s="16"/>
      <c r="R337" s="16"/>
      <c r="S337" s="16"/>
      <c r="T337" s="16"/>
      <c r="U337" s="16"/>
      <c r="V337" s="16"/>
      <c r="W337" s="16"/>
    </row>
    <row r="338" spans="1:23" x14ac:dyDescent="0.25">
      <c r="A338" s="16"/>
      <c r="B338" s="16"/>
      <c r="C338" s="110"/>
      <c r="D338" s="16"/>
      <c r="E338" s="16"/>
      <c r="R338" s="16"/>
      <c r="S338" s="16"/>
      <c r="T338" s="16"/>
      <c r="U338" s="16"/>
      <c r="V338" s="16"/>
      <c r="W338" s="16"/>
    </row>
    <row r="339" spans="1:23" x14ac:dyDescent="0.25">
      <c r="A339" s="16"/>
      <c r="B339" s="16"/>
      <c r="C339" s="110"/>
      <c r="D339" s="16"/>
      <c r="E339" s="16"/>
      <c r="R339" s="16"/>
      <c r="S339" s="16"/>
      <c r="T339" s="16"/>
      <c r="U339" s="16"/>
      <c r="V339" s="16"/>
      <c r="W339" s="16"/>
    </row>
    <row r="340" spans="1:23" x14ac:dyDescent="0.25">
      <c r="A340" s="16"/>
      <c r="B340" s="16"/>
      <c r="C340" s="110"/>
      <c r="D340" s="16"/>
      <c r="E340" s="16"/>
      <c r="R340" s="16"/>
      <c r="S340" s="16"/>
      <c r="T340" s="16"/>
      <c r="U340" s="16"/>
      <c r="V340" s="16"/>
      <c r="W340" s="16"/>
    </row>
    <row r="341" spans="1:23" x14ac:dyDescent="0.25">
      <c r="A341" s="16"/>
      <c r="B341" s="16"/>
      <c r="C341" s="110"/>
      <c r="D341" s="16"/>
      <c r="E341" s="16"/>
      <c r="R341" s="16"/>
      <c r="S341" s="16"/>
      <c r="T341" s="16"/>
      <c r="U341" s="16"/>
      <c r="V341" s="16"/>
      <c r="W341" s="16"/>
    </row>
    <row r="342" spans="1:23" x14ac:dyDescent="0.25">
      <c r="A342" s="16"/>
      <c r="B342" s="16"/>
      <c r="C342" s="110"/>
      <c r="D342" s="16"/>
      <c r="E342" s="16"/>
      <c r="R342" s="16"/>
      <c r="S342" s="16"/>
      <c r="T342" s="16"/>
      <c r="U342" s="16"/>
      <c r="V342" s="16"/>
      <c r="W342" s="16"/>
    </row>
    <row r="343" spans="1:23" x14ac:dyDescent="0.25">
      <c r="A343" s="16"/>
      <c r="B343" s="16"/>
      <c r="C343" s="110"/>
      <c r="D343" s="16"/>
      <c r="E343" s="16"/>
      <c r="R343" s="16"/>
      <c r="S343" s="16"/>
      <c r="T343" s="16"/>
      <c r="U343" s="16"/>
      <c r="V343" s="16"/>
      <c r="W343" s="16"/>
    </row>
    <row r="344" spans="1:23" x14ac:dyDescent="0.25">
      <c r="A344" s="16"/>
      <c r="B344" s="16"/>
      <c r="C344" s="110"/>
      <c r="D344" s="16"/>
      <c r="E344" s="16"/>
      <c r="R344" s="16"/>
      <c r="S344" s="16"/>
      <c r="T344" s="16"/>
      <c r="U344" s="16"/>
      <c r="V344" s="16"/>
      <c r="W344" s="16"/>
    </row>
    <row r="345" spans="1:23" x14ac:dyDescent="0.25">
      <c r="A345" s="16"/>
      <c r="B345" s="16"/>
      <c r="C345" s="110"/>
      <c r="D345" s="16"/>
      <c r="E345" s="16"/>
      <c r="R345" s="16"/>
      <c r="S345" s="16"/>
      <c r="T345" s="16"/>
      <c r="U345" s="16"/>
      <c r="V345" s="16"/>
      <c r="W345" s="16"/>
    </row>
    <row r="346" spans="1:23" x14ac:dyDescent="0.25">
      <c r="A346" s="16"/>
      <c r="B346" s="16"/>
      <c r="C346" s="110"/>
      <c r="D346" s="16"/>
      <c r="E346" s="16"/>
      <c r="R346" s="16"/>
      <c r="S346" s="16"/>
      <c r="T346" s="16"/>
      <c r="U346" s="16"/>
      <c r="V346" s="16"/>
      <c r="W346" s="16"/>
    </row>
    <row r="347" spans="1:23" x14ac:dyDescent="0.25">
      <c r="A347" s="16"/>
      <c r="B347" s="16"/>
      <c r="C347" s="110"/>
      <c r="D347" s="16"/>
      <c r="E347" s="16"/>
      <c r="R347" s="16"/>
      <c r="S347" s="16"/>
      <c r="T347" s="16"/>
      <c r="U347" s="16"/>
      <c r="V347" s="16"/>
      <c r="W347" s="16"/>
    </row>
    <row r="348" spans="1:23" x14ac:dyDescent="0.25">
      <c r="A348" s="16"/>
      <c r="B348" s="16"/>
      <c r="C348" s="110"/>
      <c r="D348" s="16"/>
      <c r="E348" s="16"/>
      <c r="R348" s="16"/>
      <c r="S348" s="16"/>
      <c r="T348" s="16"/>
      <c r="U348" s="16"/>
      <c r="V348" s="16"/>
      <c r="W348" s="16"/>
    </row>
    <row r="349" spans="1:23" x14ac:dyDescent="0.25">
      <c r="A349" s="16"/>
      <c r="B349" s="16"/>
      <c r="C349" s="110"/>
      <c r="D349" s="16"/>
      <c r="E349" s="16"/>
      <c r="R349" s="16"/>
      <c r="S349" s="16"/>
      <c r="T349" s="16"/>
      <c r="U349" s="16"/>
      <c r="V349" s="16"/>
      <c r="W349" s="16"/>
    </row>
    <row r="350" spans="1:23" x14ac:dyDescent="0.25">
      <c r="A350" s="16"/>
      <c r="B350" s="16"/>
      <c r="C350" s="110"/>
      <c r="D350" s="16"/>
      <c r="E350" s="16"/>
      <c r="R350" s="16"/>
      <c r="S350" s="16"/>
      <c r="T350" s="16"/>
      <c r="U350" s="16"/>
      <c r="V350" s="16"/>
      <c r="W350" s="16"/>
    </row>
    <row r="351" spans="1:23" x14ac:dyDescent="0.25">
      <c r="A351" s="16"/>
      <c r="B351" s="16"/>
      <c r="C351" s="110"/>
      <c r="D351" s="16"/>
      <c r="E351" s="16"/>
      <c r="R351" s="16"/>
      <c r="S351" s="16"/>
      <c r="T351" s="16"/>
      <c r="U351" s="16"/>
      <c r="V351" s="16"/>
      <c r="W351" s="16"/>
    </row>
    <row r="352" spans="1:23" x14ac:dyDescent="0.25">
      <c r="A352" s="16"/>
      <c r="B352" s="16"/>
      <c r="C352" s="110"/>
      <c r="D352" s="16"/>
      <c r="E352" s="16"/>
      <c r="R352" s="16"/>
      <c r="S352" s="16"/>
      <c r="T352" s="16"/>
      <c r="U352" s="16"/>
      <c r="V352" s="16"/>
      <c r="W352" s="16"/>
    </row>
    <row r="353" spans="1:23" x14ac:dyDescent="0.25">
      <c r="A353" s="16"/>
      <c r="B353" s="16"/>
      <c r="C353" s="110"/>
      <c r="D353" s="16"/>
      <c r="E353" s="16"/>
      <c r="R353" s="16"/>
      <c r="S353" s="16"/>
      <c r="T353" s="16"/>
      <c r="U353" s="16"/>
      <c r="V353" s="16"/>
      <c r="W353" s="16"/>
    </row>
    <row r="354" spans="1:23" x14ac:dyDescent="0.25">
      <c r="A354" s="16"/>
      <c r="B354" s="16"/>
      <c r="C354" s="110"/>
      <c r="D354" s="16"/>
      <c r="E354" s="16"/>
      <c r="R354" s="16"/>
      <c r="S354" s="16"/>
      <c r="T354" s="16"/>
      <c r="U354" s="16"/>
      <c r="V354" s="16"/>
      <c r="W354" s="16"/>
    </row>
    <row r="355" spans="1:23" x14ac:dyDescent="0.25">
      <c r="A355" s="16"/>
      <c r="B355" s="16"/>
      <c r="C355" s="110"/>
      <c r="D355" s="16"/>
      <c r="E355" s="16"/>
      <c r="R355" s="16"/>
      <c r="S355" s="16"/>
      <c r="T355" s="16"/>
      <c r="U355" s="16"/>
      <c r="V355" s="16"/>
      <c r="W355" s="16"/>
    </row>
    <row r="356" spans="1:23" x14ac:dyDescent="0.25">
      <c r="A356" s="16"/>
      <c r="B356" s="16"/>
      <c r="C356" s="110"/>
      <c r="D356" s="16"/>
      <c r="E356" s="16"/>
      <c r="R356" s="16"/>
      <c r="S356" s="16"/>
      <c r="T356" s="16"/>
      <c r="U356" s="16"/>
      <c r="V356" s="16"/>
      <c r="W356" s="16"/>
    </row>
    <row r="357" spans="1:23" x14ac:dyDescent="0.25">
      <c r="A357" s="16"/>
      <c r="B357" s="16"/>
      <c r="C357" s="110"/>
      <c r="D357" s="16"/>
      <c r="E357" s="16"/>
      <c r="R357" s="16"/>
      <c r="S357" s="16"/>
      <c r="T357" s="16"/>
      <c r="U357" s="16"/>
      <c r="V357" s="16"/>
      <c r="W357" s="16"/>
    </row>
    <row r="358" spans="1:23" x14ac:dyDescent="0.25">
      <c r="A358" s="16"/>
      <c r="B358" s="16"/>
      <c r="C358" s="110"/>
      <c r="D358" s="16"/>
      <c r="E358" s="16"/>
      <c r="R358" s="16"/>
      <c r="S358" s="16"/>
      <c r="T358" s="16"/>
      <c r="U358" s="16"/>
      <c r="V358" s="16"/>
      <c r="W358" s="16"/>
    </row>
    <row r="359" spans="1:23" x14ac:dyDescent="0.25">
      <c r="A359" s="16"/>
      <c r="B359" s="16"/>
      <c r="C359" s="110"/>
      <c r="D359" s="16"/>
      <c r="E359" s="16"/>
      <c r="R359" s="16"/>
      <c r="S359" s="16"/>
      <c r="T359" s="16"/>
      <c r="U359" s="16"/>
      <c r="V359" s="16"/>
      <c r="W359" s="16"/>
    </row>
    <row r="360" spans="1:23" x14ac:dyDescent="0.25">
      <c r="A360" s="16"/>
      <c r="B360" s="16"/>
      <c r="C360" s="110"/>
      <c r="D360" s="16"/>
      <c r="E360" s="16"/>
      <c r="R360" s="16"/>
      <c r="S360" s="16"/>
      <c r="T360" s="16"/>
      <c r="U360" s="16"/>
      <c r="V360" s="16"/>
      <c r="W360" s="16"/>
    </row>
    <row r="361" spans="1:23" x14ac:dyDescent="0.25">
      <c r="A361" s="16"/>
      <c r="B361" s="16"/>
      <c r="C361" s="110"/>
      <c r="D361" s="16"/>
      <c r="E361" s="16"/>
      <c r="R361" s="16"/>
      <c r="S361" s="16"/>
      <c r="T361" s="16"/>
      <c r="U361" s="16"/>
      <c r="V361" s="16"/>
      <c r="W361" s="16"/>
    </row>
    <row r="362" spans="1:23" x14ac:dyDescent="0.25">
      <c r="A362" s="16"/>
      <c r="B362" s="16"/>
      <c r="C362" s="110"/>
      <c r="D362" s="16"/>
      <c r="E362" s="16"/>
      <c r="R362" s="16"/>
      <c r="S362" s="16"/>
      <c r="T362" s="16"/>
      <c r="U362" s="16"/>
      <c r="V362" s="16"/>
      <c r="W362" s="16"/>
    </row>
    <row r="363" spans="1:23" x14ac:dyDescent="0.25">
      <c r="A363" s="16"/>
      <c r="B363" s="16"/>
      <c r="C363" s="110"/>
      <c r="D363" s="16"/>
      <c r="E363" s="16"/>
      <c r="R363" s="16"/>
      <c r="S363" s="16"/>
      <c r="T363" s="16"/>
      <c r="U363" s="16"/>
      <c r="V363" s="16"/>
      <c r="W363" s="16"/>
    </row>
    <row r="364" spans="1:23" x14ac:dyDescent="0.25">
      <c r="A364" s="16"/>
      <c r="B364" s="16"/>
      <c r="C364" s="110"/>
      <c r="D364" s="16"/>
      <c r="E364" s="16"/>
      <c r="R364" s="16"/>
      <c r="S364" s="16"/>
      <c r="T364" s="16"/>
      <c r="U364" s="16"/>
      <c r="V364" s="16"/>
      <c r="W364" s="16"/>
    </row>
    <row r="365" spans="1:23" x14ac:dyDescent="0.25">
      <c r="A365" s="16"/>
      <c r="B365" s="16"/>
      <c r="C365" s="110"/>
      <c r="D365" s="16"/>
      <c r="E365" s="16"/>
      <c r="R365" s="16"/>
      <c r="S365" s="16"/>
      <c r="T365" s="16"/>
      <c r="U365" s="16"/>
      <c r="V365" s="16"/>
      <c r="W365" s="16"/>
    </row>
    <row r="366" spans="1:23" x14ac:dyDescent="0.25">
      <c r="A366" s="16"/>
      <c r="B366" s="16"/>
      <c r="C366" s="110"/>
      <c r="D366" s="16"/>
      <c r="E366" s="16"/>
      <c r="R366" s="16"/>
      <c r="S366" s="16"/>
      <c r="T366" s="16"/>
      <c r="U366" s="16"/>
      <c r="V366" s="16"/>
      <c r="W366" s="16"/>
    </row>
    <row r="367" spans="1:23" x14ac:dyDescent="0.25">
      <c r="A367" s="16"/>
      <c r="B367" s="16"/>
      <c r="C367" s="110"/>
      <c r="D367" s="16"/>
      <c r="E367" s="16"/>
      <c r="R367" s="16"/>
      <c r="S367" s="16"/>
      <c r="T367" s="16"/>
      <c r="U367" s="16"/>
      <c r="V367" s="16"/>
      <c r="W367" s="16"/>
    </row>
    <row r="368" spans="1:23" x14ac:dyDescent="0.25">
      <c r="A368" s="16"/>
      <c r="B368" s="16"/>
      <c r="C368" s="110"/>
      <c r="D368" s="16"/>
      <c r="E368" s="16"/>
      <c r="R368" s="16"/>
      <c r="S368" s="16"/>
      <c r="T368" s="16"/>
      <c r="U368" s="16"/>
      <c r="V368" s="16"/>
      <c r="W368" s="16"/>
    </row>
    <row r="369" spans="1:23" x14ac:dyDescent="0.25">
      <c r="A369" s="16"/>
      <c r="B369" s="16"/>
      <c r="C369" s="110"/>
      <c r="D369" s="16"/>
      <c r="E369" s="16"/>
      <c r="R369" s="16"/>
      <c r="S369" s="16"/>
      <c r="T369" s="16"/>
      <c r="U369" s="16"/>
      <c r="V369" s="16"/>
      <c r="W369" s="16"/>
    </row>
    <row r="370" spans="1:23" x14ac:dyDescent="0.25">
      <c r="A370" s="16"/>
      <c r="B370" s="16"/>
      <c r="C370" s="110"/>
      <c r="D370" s="16"/>
      <c r="E370" s="16"/>
      <c r="R370" s="16"/>
      <c r="S370" s="16"/>
      <c r="T370" s="16"/>
      <c r="U370" s="16"/>
      <c r="V370" s="16"/>
      <c r="W370" s="16"/>
    </row>
    <row r="371" spans="1:23" x14ac:dyDescent="0.25">
      <c r="A371" s="16"/>
      <c r="B371" s="16"/>
      <c r="C371" s="110"/>
      <c r="D371" s="16"/>
      <c r="E371" s="16"/>
      <c r="R371" s="16"/>
      <c r="S371" s="16"/>
      <c r="T371" s="16"/>
      <c r="U371" s="16"/>
      <c r="V371" s="16"/>
      <c r="W371" s="16"/>
    </row>
    <row r="372" spans="1:23" x14ac:dyDescent="0.25">
      <c r="A372" s="16"/>
      <c r="B372" s="16"/>
      <c r="C372" s="110"/>
      <c r="D372" s="16"/>
      <c r="E372" s="16"/>
      <c r="R372" s="16"/>
      <c r="S372" s="16"/>
      <c r="T372" s="16"/>
      <c r="U372" s="16"/>
      <c r="V372" s="16"/>
      <c r="W372" s="16"/>
    </row>
    <row r="373" spans="1:23" x14ac:dyDescent="0.25">
      <c r="A373" s="16"/>
      <c r="B373" s="16"/>
      <c r="C373" s="110"/>
      <c r="D373" s="16"/>
      <c r="E373" s="16"/>
      <c r="R373" s="16"/>
      <c r="S373" s="16"/>
      <c r="T373" s="16"/>
      <c r="U373" s="16"/>
      <c r="V373" s="16"/>
      <c r="W373" s="16"/>
    </row>
    <row r="374" spans="1:23" x14ac:dyDescent="0.25">
      <c r="A374" s="16"/>
      <c r="B374" s="16"/>
      <c r="C374" s="110"/>
      <c r="D374" s="16"/>
      <c r="E374" s="16"/>
      <c r="R374" s="16"/>
      <c r="S374" s="16"/>
      <c r="T374" s="16"/>
      <c r="U374" s="16"/>
      <c r="V374" s="16"/>
      <c r="W374" s="16"/>
    </row>
    <row r="375" spans="1:23" x14ac:dyDescent="0.25">
      <c r="A375" s="16"/>
      <c r="B375" s="16"/>
      <c r="C375" s="110"/>
      <c r="D375" s="16"/>
      <c r="E375" s="16"/>
      <c r="R375" s="16"/>
      <c r="S375" s="16"/>
      <c r="T375" s="16"/>
      <c r="U375" s="16"/>
      <c r="V375" s="16"/>
      <c r="W375" s="16"/>
    </row>
    <row r="376" spans="1:23" x14ac:dyDescent="0.25">
      <c r="A376" s="16"/>
      <c r="B376" s="16"/>
      <c r="C376" s="110"/>
      <c r="D376" s="16"/>
      <c r="E376" s="16"/>
      <c r="R376" s="16"/>
      <c r="S376" s="16"/>
      <c r="T376" s="16"/>
      <c r="U376" s="16"/>
      <c r="V376" s="16"/>
      <c r="W376" s="16"/>
    </row>
    <row r="377" spans="1:23" x14ac:dyDescent="0.25">
      <c r="A377" s="16"/>
      <c r="B377" s="16"/>
      <c r="C377" s="110"/>
      <c r="D377" s="16"/>
      <c r="E377" s="16"/>
      <c r="R377" s="16"/>
      <c r="S377" s="16"/>
      <c r="T377" s="16"/>
      <c r="U377" s="16"/>
      <c r="V377" s="16"/>
      <c r="W377" s="16"/>
    </row>
    <row r="378" spans="1:23" x14ac:dyDescent="0.25">
      <c r="A378" s="16"/>
      <c r="B378" s="16"/>
      <c r="C378" s="110"/>
      <c r="D378" s="16"/>
      <c r="E378" s="16"/>
      <c r="R378" s="16"/>
      <c r="S378" s="16"/>
      <c r="T378" s="16"/>
      <c r="U378" s="16"/>
      <c r="V378" s="16"/>
      <c r="W378" s="16"/>
    </row>
    <row r="379" spans="1:23" x14ac:dyDescent="0.25">
      <c r="A379" s="16"/>
      <c r="B379" s="16"/>
      <c r="C379" s="110"/>
      <c r="D379" s="16"/>
      <c r="E379" s="16"/>
      <c r="R379" s="16"/>
      <c r="S379" s="16"/>
      <c r="T379" s="16"/>
      <c r="U379" s="16"/>
      <c r="V379" s="16"/>
      <c r="W379" s="16"/>
    </row>
    <row r="380" spans="1:23" x14ac:dyDescent="0.25">
      <c r="A380" s="16"/>
      <c r="B380" s="16"/>
      <c r="C380" s="110"/>
      <c r="D380" s="16"/>
      <c r="E380" s="16"/>
      <c r="R380" s="16"/>
      <c r="S380" s="16"/>
      <c r="T380" s="16"/>
      <c r="U380" s="16"/>
      <c r="V380" s="16"/>
      <c r="W380" s="16"/>
    </row>
    <row r="381" spans="1:23" x14ac:dyDescent="0.25">
      <c r="A381" s="16"/>
      <c r="B381" s="16"/>
      <c r="C381" s="110"/>
      <c r="D381" s="16"/>
      <c r="E381" s="16"/>
      <c r="R381" s="16"/>
      <c r="S381" s="16"/>
      <c r="T381" s="16"/>
      <c r="U381" s="16"/>
      <c r="V381" s="16"/>
      <c r="W381" s="16"/>
    </row>
    <row r="382" spans="1:23" x14ac:dyDescent="0.25">
      <c r="A382" s="16"/>
      <c r="B382" s="16"/>
      <c r="C382" s="110"/>
      <c r="D382" s="16"/>
      <c r="E382" s="16"/>
      <c r="R382" s="16"/>
      <c r="S382" s="16"/>
      <c r="T382" s="16"/>
      <c r="U382" s="16"/>
      <c r="V382" s="16"/>
      <c r="W382" s="16"/>
    </row>
    <row r="383" spans="1:23" x14ac:dyDescent="0.25">
      <c r="A383" s="16"/>
      <c r="B383" s="16"/>
      <c r="C383" s="110"/>
      <c r="D383" s="16"/>
      <c r="E383" s="16"/>
      <c r="R383" s="16"/>
      <c r="S383" s="16"/>
      <c r="T383" s="16"/>
      <c r="U383" s="16"/>
      <c r="V383" s="16"/>
      <c r="W383" s="16"/>
    </row>
    <row r="384" spans="1:23" x14ac:dyDescent="0.25">
      <c r="A384" s="16"/>
      <c r="B384" s="16"/>
      <c r="C384" s="110"/>
      <c r="D384" s="16"/>
      <c r="E384" s="16"/>
      <c r="R384" s="16"/>
      <c r="S384" s="16"/>
      <c r="T384" s="16"/>
      <c r="U384" s="16"/>
      <c r="V384" s="16"/>
      <c r="W384" s="16"/>
    </row>
    <row r="385" spans="1:23" x14ac:dyDescent="0.25">
      <c r="A385" s="16"/>
      <c r="B385" s="16"/>
      <c r="C385" s="110"/>
      <c r="D385" s="16"/>
      <c r="E385" s="16"/>
      <c r="R385" s="16"/>
      <c r="S385" s="16"/>
      <c r="T385" s="16"/>
      <c r="U385" s="16"/>
      <c r="V385" s="16"/>
      <c r="W385" s="16"/>
    </row>
    <row r="386" spans="1:23" x14ac:dyDescent="0.25">
      <c r="A386" s="16"/>
      <c r="B386" s="16"/>
      <c r="C386" s="110"/>
      <c r="D386" s="16"/>
      <c r="E386" s="16"/>
      <c r="R386" s="16"/>
      <c r="S386" s="16"/>
      <c r="T386" s="16"/>
      <c r="U386" s="16"/>
      <c r="V386" s="16"/>
      <c r="W386" s="16"/>
    </row>
    <row r="387" spans="1:23" x14ac:dyDescent="0.25">
      <c r="A387" s="16"/>
      <c r="B387" s="16"/>
      <c r="C387" s="110"/>
      <c r="D387" s="16"/>
      <c r="E387" s="16"/>
      <c r="R387" s="16"/>
      <c r="S387" s="16"/>
      <c r="T387" s="16"/>
      <c r="U387" s="16"/>
      <c r="V387" s="16"/>
      <c r="W387" s="16"/>
    </row>
    <row r="388" spans="1:23" x14ac:dyDescent="0.25">
      <c r="A388" s="16"/>
      <c r="B388" s="16"/>
      <c r="C388" s="110"/>
      <c r="D388" s="16"/>
      <c r="E388" s="16"/>
      <c r="R388" s="16"/>
      <c r="S388" s="16"/>
      <c r="T388" s="16"/>
      <c r="U388" s="16"/>
      <c r="V388" s="16"/>
      <c r="W388" s="16"/>
    </row>
    <row r="389" spans="1:23" x14ac:dyDescent="0.25">
      <c r="A389" s="16"/>
      <c r="B389" s="16"/>
      <c r="C389" s="110"/>
      <c r="D389" s="16"/>
      <c r="E389" s="16"/>
      <c r="R389" s="16"/>
      <c r="S389" s="16"/>
      <c r="T389" s="16"/>
      <c r="U389" s="16"/>
      <c r="V389" s="16"/>
      <c r="W389" s="16"/>
    </row>
    <row r="390" spans="1:23" x14ac:dyDescent="0.25">
      <c r="A390" s="16"/>
      <c r="B390" s="16"/>
      <c r="C390" s="110"/>
      <c r="D390" s="16"/>
      <c r="E390" s="16"/>
      <c r="R390" s="16"/>
      <c r="S390" s="16"/>
      <c r="T390" s="16"/>
      <c r="U390" s="16"/>
      <c r="V390" s="16"/>
      <c r="W390" s="16"/>
    </row>
    <row r="391" spans="1:23" x14ac:dyDescent="0.25">
      <c r="A391" s="16"/>
      <c r="B391" s="16"/>
      <c r="C391" s="110"/>
      <c r="D391" s="16"/>
      <c r="E391" s="16"/>
      <c r="R391" s="16"/>
      <c r="S391" s="16"/>
      <c r="T391" s="16"/>
      <c r="U391" s="16"/>
      <c r="V391" s="16"/>
      <c r="W391" s="16"/>
    </row>
    <row r="392" spans="1:23" x14ac:dyDescent="0.25">
      <c r="A392" s="16"/>
      <c r="B392" s="16"/>
      <c r="C392" s="110"/>
      <c r="D392" s="16"/>
      <c r="E392" s="16"/>
      <c r="R392" s="16"/>
      <c r="S392" s="16"/>
      <c r="T392" s="16"/>
      <c r="U392" s="16"/>
      <c r="V392" s="16"/>
      <c r="W392" s="16"/>
    </row>
    <row r="393" spans="1:23" x14ac:dyDescent="0.25">
      <c r="A393" s="16"/>
      <c r="B393" s="16"/>
      <c r="C393" s="110"/>
      <c r="D393" s="16"/>
      <c r="E393" s="16"/>
      <c r="R393" s="16"/>
      <c r="S393" s="16"/>
      <c r="T393" s="16"/>
      <c r="U393" s="16"/>
      <c r="V393" s="16"/>
      <c r="W393" s="16"/>
    </row>
    <row r="394" spans="1:23" x14ac:dyDescent="0.25">
      <c r="A394" s="16"/>
      <c r="B394" s="16"/>
      <c r="C394" s="110"/>
      <c r="D394" s="16"/>
      <c r="E394" s="16"/>
      <c r="R394" s="16"/>
      <c r="S394" s="16"/>
      <c r="T394" s="16"/>
      <c r="U394" s="16"/>
      <c r="V394" s="16"/>
      <c r="W394" s="16"/>
    </row>
    <row r="395" spans="1:23" x14ac:dyDescent="0.25">
      <c r="A395" s="16"/>
      <c r="B395" s="16"/>
      <c r="C395" s="110"/>
      <c r="D395" s="16"/>
      <c r="E395" s="16"/>
      <c r="R395" s="16"/>
      <c r="S395" s="16"/>
      <c r="T395" s="16"/>
      <c r="U395" s="16"/>
      <c r="V395" s="16"/>
      <c r="W395" s="16"/>
    </row>
    <row r="396" spans="1:23" x14ac:dyDescent="0.25">
      <c r="A396" s="16"/>
      <c r="B396" s="16"/>
      <c r="C396" s="110"/>
      <c r="D396" s="16"/>
      <c r="E396" s="16"/>
      <c r="R396" s="16"/>
      <c r="S396" s="16"/>
      <c r="T396" s="16"/>
      <c r="U396" s="16"/>
      <c r="V396" s="16"/>
      <c r="W396" s="16"/>
    </row>
    <row r="397" spans="1:23" x14ac:dyDescent="0.25">
      <c r="A397" s="16"/>
      <c r="B397" s="16"/>
      <c r="C397" s="110"/>
      <c r="D397" s="16"/>
      <c r="E397" s="16"/>
      <c r="R397" s="16"/>
      <c r="S397" s="16"/>
      <c r="T397" s="16"/>
      <c r="U397" s="16"/>
      <c r="V397" s="16"/>
      <c r="W397" s="16"/>
    </row>
    <row r="398" spans="1:23" x14ac:dyDescent="0.25">
      <c r="A398" s="16"/>
      <c r="B398" s="16"/>
      <c r="C398" s="110"/>
      <c r="D398" s="16"/>
      <c r="E398" s="16"/>
      <c r="R398" s="16"/>
      <c r="S398" s="16"/>
      <c r="T398" s="16"/>
      <c r="U398" s="16"/>
      <c r="V398" s="16"/>
      <c r="W398" s="16"/>
    </row>
    <row r="399" spans="1:23" x14ac:dyDescent="0.25">
      <c r="A399" s="16"/>
      <c r="B399" s="16"/>
      <c r="C399" s="110"/>
      <c r="D399" s="16"/>
      <c r="E399" s="16"/>
      <c r="R399" s="16"/>
      <c r="S399" s="16"/>
      <c r="T399" s="16"/>
      <c r="U399" s="16"/>
      <c r="V399" s="16"/>
      <c r="W399" s="16"/>
    </row>
    <row r="400" spans="1:23" x14ac:dyDescent="0.25">
      <c r="A400" s="16"/>
      <c r="B400" s="16"/>
      <c r="C400" s="110"/>
      <c r="D400" s="16"/>
      <c r="E400" s="16"/>
      <c r="R400" s="16"/>
      <c r="S400" s="16"/>
      <c r="T400" s="16"/>
      <c r="U400" s="16"/>
      <c r="V400" s="16"/>
      <c r="W400" s="16"/>
    </row>
    <row r="401" spans="1:23" x14ac:dyDescent="0.25">
      <c r="A401" s="16"/>
      <c r="B401" s="16"/>
      <c r="C401" s="110"/>
      <c r="D401" s="16"/>
      <c r="E401" s="16"/>
      <c r="R401" s="16"/>
      <c r="S401" s="16"/>
      <c r="T401" s="16"/>
      <c r="U401" s="16"/>
      <c r="V401" s="16"/>
      <c r="W401" s="16"/>
    </row>
    <row r="402" spans="1:23" x14ac:dyDescent="0.25">
      <c r="A402" s="16"/>
      <c r="B402" s="16"/>
      <c r="C402" s="110"/>
      <c r="D402" s="16"/>
      <c r="E402" s="16"/>
      <c r="R402" s="16"/>
      <c r="S402" s="16"/>
      <c r="T402" s="16"/>
      <c r="U402" s="16"/>
      <c r="V402" s="16"/>
      <c r="W402" s="16"/>
    </row>
    <row r="403" spans="1:23" x14ac:dyDescent="0.25">
      <c r="A403" s="16"/>
      <c r="B403" s="16"/>
      <c r="C403" s="110"/>
      <c r="D403" s="16"/>
      <c r="E403" s="16"/>
      <c r="R403" s="16"/>
      <c r="S403" s="16"/>
      <c r="T403" s="16"/>
      <c r="U403" s="16"/>
      <c r="V403" s="16"/>
      <c r="W403" s="16"/>
    </row>
    <row r="404" spans="1:23" x14ac:dyDescent="0.25">
      <c r="A404" s="16"/>
      <c r="B404" s="16"/>
      <c r="C404" s="110"/>
      <c r="D404" s="16"/>
      <c r="E404" s="16"/>
      <c r="R404" s="16"/>
      <c r="S404" s="16"/>
      <c r="T404" s="16"/>
      <c r="U404" s="16"/>
      <c r="V404" s="16"/>
      <c r="W404" s="16"/>
    </row>
    <row r="405" spans="1:23" x14ac:dyDescent="0.25">
      <c r="A405" s="16"/>
      <c r="B405" s="16"/>
      <c r="C405" s="110"/>
      <c r="D405" s="16"/>
      <c r="E405" s="16"/>
      <c r="R405" s="16"/>
      <c r="S405" s="16"/>
      <c r="T405" s="16"/>
      <c r="U405" s="16"/>
      <c r="V405" s="16"/>
      <c r="W405" s="16"/>
    </row>
    <row r="406" spans="1:23" x14ac:dyDescent="0.25">
      <c r="A406" s="16"/>
      <c r="B406" s="16"/>
      <c r="C406" s="110"/>
      <c r="D406" s="16"/>
      <c r="E406" s="16"/>
      <c r="R406" s="16"/>
      <c r="S406" s="16"/>
      <c r="T406" s="16"/>
      <c r="U406" s="16"/>
      <c r="V406" s="16"/>
      <c r="W406" s="16"/>
    </row>
    <row r="407" spans="1:23" x14ac:dyDescent="0.25">
      <c r="A407" s="16"/>
      <c r="B407" s="16"/>
      <c r="C407" s="110"/>
      <c r="D407" s="16"/>
      <c r="E407" s="16"/>
      <c r="R407" s="16"/>
      <c r="S407" s="16"/>
      <c r="T407" s="16"/>
      <c r="U407" s="16"/>
      <c r="V407" s="16"/>
      <c r="W407" s="16"/>
    </row>
    <row r="408" spans="1:23" x14ac:dyDescent="0.25">
      <c r="A408" s="16"/>
      <c r="B408" s="16"/>
      <c r="C408" s="110"/>
      <c r="D408" s="16"/>
      <c r="E408" s="16"/>
      <c r="R408" s="16"/>
      <c r="S408" s="16"/>
      <c r="T408" s="16"/>
      <c r="U408" s="16"/>
      <c r="V408" s="16"/>
      <c r="W408" s="16"/>
    </row>
    <row r="409" spans="1:23" x14ac:dyDescent="0.25">
      <c r="A409" s="16"/>
      <c r="B409" s="16"/>
      <c r="C409" s="110"/>
      <c r="D409" s="16"/>
      <c r="E409" s="16"/>
      <c r="R409" s="16"/>
      <c r="S409" s="16"/>
      <c r="T409" s="16"/>
      <c r="U409" s="16"/>
      <c r="V409" s="16"/>
      <c r="W409" s="16"/>
    </row>
    <row r="410" spans="1:23" x14ac:dyDescent="0.25">
      <c r="A410" s="16"/>
      <c r="B410" s="16"/>
      <c r="C410" s="110"/>
      <c r="D410" s="16"/>
      <c r="E410" s="16"/>
      <c r="R410" s="16"/>
      <c r="S410" s="16"/>
      <c r="T410" s="16"/>
      <c r="U410" s="16"/>
      <c r="V410" s="16"/>
      <c r="W410" s="16"/>
    </row>
    <row r="411" spans="1:23" x14ac:dyDescent="0.25">
      <c r="A411" s="16"/>
      <c r="B411" s="16"/>
      <c r="C411" s="110"/>
      <c r="D411" s="16"/>
      <c r="E411" s="16"/>
      <c r="R411" s="16"/>
      <c r="S411" s="16"/>
      <c r="T411" s="16"/>
      <c r="U411" s="16"/>
      <c r="V411" s="16"/>
      <c r="W411" s="16"/>
    </row>
    <row r="412" spans="1:23" x14ac:dyDescent="0.25">
      <c r="A412" s="16"/>
      <c r="B412" s="16"/>
      <c r="C412" s="110"/>
      <c r="D412" s="16"/>
      <c r="E412" s="16"/>
      <c r="R412" s="16"/>
      <c r="S412" s="16"/>
      <c r="T412" s="16"/>
      <c r="U412" s="16"/>
      <c r="V412" s="16"/>
      <c r="W412" s="16"/>
    </row>
    <row r="413" spans="1:23" x14ac:dyDescent="0.25">
      <c r="A413" s="16"/>
      <c r="B413" s="16"/>
      <c r="C413" s="110"/>
      <c r="D413" s="16"/>
      <c r="E413" s="16"/>
      <c r="R413" s="16"/>
      <c r="S413" s="16"/>
      <c r="T413" s="16"/>
      <c r="U413" s="16"/>
      <c r="V413" s="16"/>
      <c r="W413" s="16"/>
    </row>
    <row r="414" spans="1:23" x14ac:dyDescent="0.25">
      <c r="A414" s="16"/>
      <c r="B414" s="16"/>
      <c r="C414" s="110"/>
      <c r="D414" s="16"/>
      <c r="E414" s="16"/>
      <c r="R414" s="16"/>
      <c r="S414" s="16"/>
      <c r="T414" s="16"/>
      <c r="U414" s="16"/>
      <c r="V414" s="16"/>
      <c r="W414" s="16"/>
    </row>
    <row r="415" spans="1:23" x14ac:dyDescent="0.25">
      <c r="A415" s="16"/>
      <c r="B415" s="16"/>
      <c r="C415" s="110"/>
      <c r="D415" s="16"/>
      <c r="E415" s="16"/>
      <c r="R415" s="16"/>
      <c r="S415" s="16"/>
      <c r="T415" s="16"/>
      <c r="U415" s="16"/>
      <c r="V415" s="16"/>
      <c r="W415" s="16"/>
    </row>
    <row r="416" spans="1:23" x14ac:dyDescent="0.25">
      <c r="A416" s="16"/>
      <c r="B416" s="16"/>
      <c r="C416" s="110"/>
      <c r="D416" s="16"/>
      <c r="E416" s="16"/>
      <c r="R416" s="16"/>
      <c r="S416" s="16"/>
      <c r="T416" s="16"/>
      <c r="U416" s="16"/>
      <c r="V416" s="16"/>
      <c r="W416" s="16"/>
    </row>
    <row r="417" spans="1:23" x14ac:dyDescent="0.25">
      <c r="A417" s="16"/>
      <c r="B417" s="16"/>
      <c r="C417" s="110"/>
      <c r="D417" s="16"/>
      <c r="E417" s="16"/>
      <c r="R417" s="16"/>
      <c r="S417" s="16"/>
      <c r="T417" s="16"/>
      <c r="U417" s="16"/>
      <c r="V417" s="16"/>
      <c r="W417" s="16"/>
    </row>
    <row r="418" spans="1:23" x14ac:dyDescent="0.25">
      <c r="A418" s="16"/>
      <c r="B418" s="16"/>
      <c r="C418" s="110"/>
      <c r="D418" s="16"/>
      <c r="E418" s="16"/>
      <c r="R418" s="16"/>
      <c r="S418" s="16"/>
      <c r="T418" s="16"/>
      <c r="U418" s="16"/>
      <c r="V418" s="16"/>
      <c r="W418" s="16"/>
    </row>
    <row r="419" spans="1:23" x14ac:dyDescent="0.25">
      <c r="A419" s="16"/>
      <c r="B419" s="16"/>
      <c r="C419" s="110"/>
      <c r="D419" s="16"/>
      <c r="E419" s="16"/>
      <c r="R419" s="16"/>
      <c r="S419" s="16"/>
      <c r="T419" s="16"/>
      <c r="U419" s="16"/>
      <c r="V419" s="16"/>
      <c r="W419" s="16"/>
    </row>
    <row r="420" spans="1:23" x14ac:dyDescent="0.25">
      <c r="A420" s="16"/>
      <c r="B420" s="16"/>
      <c r="C420" s="110"/>
      <c r="D420" s="16"/>
      <c r="E420" s="16"/>
      <c r="R420" s="16"/>
      <c r="S420" s="16"/>
      <c r="T420" s="16"/>
      <c r="U420" s="16"/>
      <c r="V420" s="16"/>
      <c r="W420" s="16"/>
    </row>
    <row r="421" spans="1:23" x14ac:dyDescent="0.25">
      <c r="A421" s="16"/>
      <c r="B421" s="16"/>
      <c r="C421" s="110"/>
      <c r="D421" s="16"/>
      <c r="E421" s="16"/>
      <c r="R421" s="16"/>
      <c r="S421" s="16"/>
      <c r="T421" s="16"/>
      <c r="U421" s="16"/>
      <c r="V421" s="16"/>
      <c r="W421" s="16"/>
    </row>
    <row r="422" spans="1:23" x14ac:dyDescent="0.25">
      <c r="A422" s="16"/>
      <c r="B422" s="16"/>
      <c r="C422" s="110"/>
      <c r="D422" s="16"/>
      <c r="E422" s="16"/>
      <c r="R422" s="16"/>
      <c r="S422" s="16"/>
      <c r="T422" s="16"/>
      <c r="U422" s="16"/>
      <c r="V422" s="16"/>
      <c r="W422" s="16"/>
    </row>
    <row r="423" spans="1:23" x14ac:dyDescent="0.25">
      <c r="A423" s="16"/>
      <c r="B423" s="16"/>
      <c r="C423" s="110"/>
      <c r="D423" s="16"/>
      <c r="E423" s="16"/>
      <c r="R423" s="16"/>
      <c r="S423" s="16"/>
      <c r="T423" s="16"/>
      <c r="U423" s="16"/>
      <c r="V423" s="16"/>
      <c r="W423" s="16"/>
    </row>
    <row r="424" spans="1:23" x14ac:dyDescent="0.25">
      <c r="A424" s="16"/>
      <c r="B424" s="16"/>
      <c r="C424" s="110"/>
      <c r="D424" s="16"/>
      <c r="E424" s="16"/>
      <c r="R424" s="16"/>
      <c r="S424" s="16"/>
      <c r="T424" s="16"/>
      <c r="U424" s="16"/>
      <c r="V424" s="16"/>
      <c r="W424" s="16"/>
    </row>
    <row r="425" spans="1:23" x14ac:dyDescent="0.25">
      <c r="A425" s="16"/>
      <c r="B425" s="16"/>
      <c r="C425" s="110"/>
      <c r="D425" s="16"/>
      <c r="E425" s="16"/>
      <c r="R425" s="16"/>
      <c r="S425" s="16"/>
      <c r="T425" s="16"/>
      <c r="U425" s="16"/>
      <c r="V425" s="16"/>
      <c r="W425" s="16"/>
    </row>
    <row r="426" spans="1:23" x14ac:dyDescent="0.25">
      <c r="A426" s="16"/>
      <c r="B426" s="16"/>
      <c r="C426" s="110"/>
      <c r="D426" s="16"/>
      <c r="E426" s="16"/>
      <c r="R426" s="16"/>
      <c r="S426" s="16"/>
      <c r="T426" s="16"/>
      <c r="U426" s="16"/>
      <c r="V426" s="16"/>
      <c r="W426" s="16"/>
    </row>
    <row r="427" spans="1:23" x14ac:dyDescent="0.25">
      <c r="A427" s="16"/>
      <c r="B427" s="16"/>
      <c r="C427" s="110"/>
      <c r="D427" s="16"/>
      <c r="E427" s="16"/>
      <c r="R427" s="16"/>
      <c r="S427" s="16"/>
      <c r="T427" s="16"/>
      <c r="U427" s="16"/>
      <c r="V427" s="16"/>
      <c r="W427" s="16"/>
    </row>
    <row r="428" spans="1:23" x14ac:dyDescent="0.25">
      <c r="A428" s="16"/>
      <c r="B428" s="16"/>
      <c r="C428" s="110"/>
      <c r="D428" s="16"/>
      <c r="E428" s="16"/>
      <c r="R428" s="16"/>
      <c r="S428" s="16"/>
      <c r="T428" s="16"/>
      <c r="U428" s="16"/>
      <c r="V428" s="16"/>
      <c r="W428" s="16"/>
    </row>
    <row r="429" spans="1:23" x14ac:dyDescent="0.25">
      <c r="A429" s="16"/>
      <c r="B429" s="16"/>
      <c r="C429" s="110"/>
      <c r="D429" s="16"/>
      <c r="E429" s="16"/>
      <c r="R429" s="16"/>
      <c r="S429" s="16"/>
      <c r="T429" s="16"/>
      <c r="U429" s="16"/>
      <c r="V429" s="16"/>
      <c r="W429" s="16"/>
    </row>
    <row r="430" spans="1:23" x14ac:dyDescent="0.25">
      <c r="A430" s="16"/>
      <c r="B430" s="16"/>
      <c r="C430" s="110"/>
      <c r="D430" s="16"/>
      <c r="E430" s="16"/>
      <c r="R430" s="16"/>
      <c r="S430" s="16"/>
      <c r="T430" s="16"/>
      <c r="U430" s="16"/>
      <c r="V430" s="16"/>
      <c r="W430" s="16"/>
    </row>
    <row r="431" spans="1:23" x14ac:dyDescent="0.25">
      <c r="A431" s="16"/>
      <c r="B431" s="16"/>
      <c r="C431" s="110"/>
      <c r="D431" s="16"/>
      <c r="E431" s="16"/>
      <c r="R431" s="16"/>
      <c r="S431" s="16"/>
      <c r="T431" s="16"/>
      <c r="U431" s="16"/>
      <c r="V431" s="16"/>
      <c r="W431" s="16"/>
    </row>
    <row r="432" spans="1:23" x14ac:dyDescent="0.25">
      <c r="A432" s="16"/>
      <c r="B432" s="16"/>
      <c r="C432" s="110"/>
      <c r="D432" s="16"/>
      <c r="E432" s="16"/>
      <c r="R432" s="16"/>
      <c r="S432" s="16"/>
      <c r="T432" s="16"/>
      <c r="U432" s="16"/>
      <c r="V432" s="16"/>
      <c r="W432" s="16"/>
    </row>
    <row r="433" spans="1:23" x14ac:dyDescent="0.25">
      <c r="A433" s="16"/>
      <c r="B433" s="16"/>
      <c r="C433" s="110"/>
      <c r="D433" s="16"/>
      <c r="E433" s="16"/>
      <c r="R433" s="16"/>
      <c r="S433" s="16"/>
      <c r="T433" s="16"/>
      <c r="U433" s="16"/>
      <c r="V433" s="16"/>
      <c r="W433" s="16"/>
    </row>
    <row r="434" spans="1:23" x14ac:dyDescent="0.25">
      <c r="A434" s="16"/>
      <c r="B434" s="16"/>
      <c r="C434" s="110"/>
      <c r="D434" s="16"/>
      <c r="E434" s="16"/>
      <c r="R434" s="16"/>
      <c r="S434" s="16"/>
      <c r="T434" s="16"/>
      <c r="U434" s="16"/>
      <c r="V434" s="16"/>
      <c r="W434" s="16"/>
    </row>
    <row r="435" spans="1:23" x14ac:dyDescent="0.25">
      <c r="A435" s="16"/>
      <c r="B435" s="16"/>
      <c r="C435" s="110"/>
      <c r="D435" s="16"/>
      <c r="E435" s="16"/>
      <c r="R435" s="16"/>
      <c r="S435" s="16"/>
      <c r="T435" s="16"/>
      <c r="U435" s="16"/>
      <c r="V435" s="16"/>
      <c r="W435" s="16"/>
    </row>
    <row r="436" spans="1:23" x14ac:dyDescent="0.25">
      <c r="A436" s="16"/>
      <c r="B436" s="16"/>
      <c r="C436" s="110"/>
      <c r="D436" s="16"/>
      <c r="E436" s="16"/>
      <c r="R436" s="16"/>
      <c r="S436" s="16"/>
      <c r="T436" s="16"/>
      <c r="U436" s="16"/>
      <c r="V436" s="16"/>
      <c r="W436" s="16"/>
    </row>
    <row r="437" spans="1:23" x14ac:dyDescent="0.25">
      <c r="A437" s="16"/>
      <c r="B437" s="16"/>
      <c r="C437" s="110"/>
      <c r="D437" s="16"/>
      <c r="E437" s="16"/>
      <c r="R437" s="16"/>
      <c r="S437" s="16"/>
      <c r="T437" s="16"/>
      <c r="U437" s="16"/>
      <c r="V437" s="16"/>
      <c r="W437" s="16"/>
    </row>
    <row r="438" spans="1:23" x14ac:dyDescent="0.25">
      <c r="A438" s="16"/>
      <c r="B438" s="16"/>
      <c r="C438" s="110"/>
      <c r="D438" s="16"/>
      <c r="E438" s="16"/>
      <c r="R438" s="16"/>
      <c r="S438" s="16"/>
      <c r="T438" s="16"/>
      <c r="U438" s="16"/>
      <c r="V438" s="16"/>
      <c r="W438" s="16"/>
    </row>
    <row r="439" spans="1:23" x14ac:dyDescent="0.25">
      <c r="A439" s="16"/>
      <c r="B439" s="16"/>
      <c r="C439" s="110"/>
      <c r="D439" s="16"/>
      <c r="E439" s="16"/>
      <c r="R439" s="16"/>
      <c r="S439" s="16"/>
      <c r="T439" s="16"/>
      <c r="U439" s="16"/>
      <c r="V439" s="16"/>
      <c r="W439" s="16"/>
    </row>
    <row r="440" spans="1:23" x14ac:dyDescent="0.25">
      <c r="A440" s="16"/>
      <c r="B440" s="16"/>
      <c r="C440" s="110"/>
      <c r="D440" s="16"/>
      <c r="E440" s="16"/>
      <c r="R440" s="16"/>
      <c r="S440" s="16"/>
      <c r="T440" s="16"/>
      <c r="U440" s="16"/>
      <c r="V440" s="16"/>
      <c r="W440" s="16"/>
    </row>
    <row r="441" spans="1:23" x14ac:dyDescent="0.25">
      <c r="A441" s="16"/>
      <c r="B441" s="16"/>
      <c r="C441" s="110"/>
      <c r="D441" s="16"/>
      <c r="E441" s="16"/>
      <c r="R441" s="16"/>
      <c r="S441" s="16"/>
      <c r="T441" s="16"/>
      <c r="U441" s="16"/>
      <c r="V441" s="16"/>
      <c r="W441" s="16"/>
    </row>
    <row r="442" spans="1:23" x14ac:dyDescent="0.25">
      <c r="A442" s="16"/>
      <c r="B442" s="16"/>
      <c r="C442" s="110"/>
      <c r="D442" s="16"/>
      <c r="E442" s="16"/>
      <c r="R442" s="16"/>
      <c r="S442" s="16"/>
      <c r="T442" s="16"/>
      <c r="U442" s="16"/>
      <c r="V442" s="16"/>
      <c r="W442" s="16"/>
    </row>
    <row r="443" spans="1:23" x14ac:dyDescent="0.25">
      <c r="A443" s="16"/>
      <c r="B443" s="16"/>
      <c r="C443" s="110"/>
      <c r="D443" s="16"/>
      <c r="E443" s="16"/>
      <c r="R443" s="16"/>
      <c r="S443" s="16"/>
      <c r="T443" s="16"/>
      <c r="U443" s="16"/>
      <c r="V443" s="16"/>
      <c r="W443" s="16"/>
    </row>
    <row r="444" spans="1:23" x14ac:dyDescent="0.25">
      <c r="A444" s="16"/>
      <c r="B444" s="16"/>
      <c r="C444" s="110"/>
      <c r="D444" s="16"/>
      <c r="E444" s="16"/>
      <c r="R444" s="16"/>
      <c r="S444" s="16"/>
      <c r="T444" s="16"/>
      <c r="U444" s="16"/>
      <c r="V444" s="16"/>
      <c r="W444" s="16"/>
    </row>
    <row r="445" spans="1:23" x14ac:dyDescent="0.25">
      <c r="A445" s="16"/>
      <c r="B445" s="16"/>
      <c r="C445" s="110"/>
      <c r="D445" s="16"/>
      <c r="E445" s="16"/>
      <c r="R445" s="16"/>
      <c r="S445" s="16"/>
      <c r="T445" s="16"/>
      <c r="U445" s="16"/>
      <c r="V445" s="16"/>
      <c r="W445" s="16"/>
    </row>
    <row r="446" spans="1:23" x14ac:dyDescent="0.25">
      <c r="A446" s="16"/>
      <c r="B446" s="16"/>
      <c r="C446" s="110"/>
      <c r="D446" s="16"/>
      <c r="E446" s="16"/>
      <c r="R446" s="16"/>
      <c r="S446" s="16"/>
      <c r="T446" s="16"/>
      <c r="U446" s="16"/>
      <c r="V446" s="16"/>
      <c r="W446" s="16"/>
    </row>
    <row r="447" spans="1:23" x14ac:dyDescent="0.25">
      <c r="A447" s="16"/>
      <c r="B447" s="16"/>
      <c r="C447" s="110"/>
      <c r="D447" s="16"/>
      <c r="E447" s="16"/>
      <c r="R447" s="16"/>
      <c r="S447" s="16"/>
      <c r="T447" s="16"/>
      <c r="U447" s="16"/>
      <c r="V447" s="16"/>
      <c r="W447" s="16"/>
    </row>
    <row r="448" spans="1:23" x14ac:dyDescent="0.25">
      <c r="A448" s="16"/>
      <c r="B448" s="16"/>
      <c r="C448" s="110"/>
      <c r="D448" s="16"/>
      <c r="E448" s="16"/>
      <c r="R448" s="16"/>
      <c r="S448" s="16"/>
      <c r="T448" s="16"/>
      <c r="U448" s="16"/>
      <c r="V448" s="16"/>
      <c r="W448" s="16"/>
    </row>
    <row r="449" spans="1:23" x14ac:dyDescent="0.25">
      <c r="A449" s="16"/>
      <c r="B449" s="16"/>
      <c r="C449" s="110"/>
      <c r="D449" s="16"/>
      <c r="E449" s="16"/>
      <c r="R449" s="16"/>
      <c r="S449" s="16"/>
      <c r="T449" s="16"/>
      <c r="U449" s="16"/>
      <c r="V449" s="16"/>
      <c r="W449" s="16"/>
    </row>
    <row r="450" spans="1:23" x14ac:dyDescent="0.25">
      <c r="A450" s="16"/>
      <c r="B450" s="16"/>
      <c r="C450" s="110"/>
      <c r="D450" s="16"/>
      <c r="E450" s="16"/>
      <c r="R450" s="16"/>
      <c r="S450" s="16"/>
      <c r="T450" s="16"/>
      <c r="U450" s="16"/>
      <c r="V450" s="16"/>
      <c r="W450" s="16"/>
    </row>
    <row r="451" spans="1:23" x14ac:dyDescent="0.25">
      <c r="A451" s="16"/>
      <c r="B451" s="16"/>
      <c r="C451" s="110"/>
      <c r="D451" s="16"/>
      <c r="E451" s="16"/>
      <c r="R451" s="16"/>
      <c r="S451" s="16"/>
      <c r="T451" s="16"/>
      <c r="U451" s="16"/>
      <c r="V451" s="16"/>
      <c r="W451" s="16"/>
    </row>
    <row r="452" spans="1:23" x14ac:dyDescent="0.25">
      <c r="A452" s="16"/>
      <c r="B452" s="16"/>
      <c r="C452" s="110"/>
      <c r="D452" s="16"/>
      <c r="E452" s="16"/>
      <c r="R452" s="16"/>
      <c r="S452" s="16"/>
      <c r="T452" s="16"/>
      <c r="U452" s="16"/>
      <c r="V452" s="16"/>
      <c r="W452" s="16"/>
    </row>
    <row r="453" spans="1:23" x14ac:dyDescent="0.25">
      <c r="A453" s="16"/>
      <c r="B453" s="16"/>
      <c r="C453" s="110"/>
      <c r="D453" s="16"/>
      <c r="E453" s="16"/>
      <c r="R453" s="16"/>
      <c r="S453" s="16"/>
      <c r="T453" s="16"/>
      <c r="U453" s="16"/>
      <c r="V453" s="16"/>
      <c r="W453" s="16"/>
    </row>
    <row r="454" spans="1:23" x14ac:dyDescent="0.25">
      <c r="A454" s="16"/>
      <c r="B454" s="16"/>
      <c r="C454" s="110"/>
      <c r="D454" s="16"/>
      <c r="E454" s="16"/>
      <c r="R454" s="16"/>
      <c r="S454" s="16"/>
      <c r="T454" s="16"/>
      <c r="U454" s="16"/>
      <c r="V454" s="16"/>
      <c r="W454" s="16"/>
    </row>
    <row r="455" spans="1:23" x14ac:dyDescent="0.25">
      <c r="A455" s="16"/>
      <c r="B455" s="16"/>
      <c r="C455" s="110"/>
      <c r="D455" s="16"/>
      <c r="E455" s="16"/>
      <c r="R455" s="16"/>
      <c r="S455" s="16"/>
      <c r="T455" s="16"/>
      <c r="U455" s="16"/>
      <c r="V455" s="16"/>
      <c r="W455" s="16"/>
    </row>
    <row r="456" spans="1:23" x14ac:dyDescent="0.25">
      <c r="A456" s="16"/>
      <c r="B456" s="16"/>
      <c r="C456" s="110"/>
      <c r="D456" s="16"/>
      <c r="E456" s="16"/>
      <c r="R456" s="16"/>
      <c r="S456" s="16"/>
      <c r="T456" s="16"/>
      <c r="U456" s="16"/>
      <c r="V456" s="16"/>
      <c r="W456" s="16"/>
    </row>
    <row r="457" spans="1:23" x14ac:dyDescent="0.25">
      <c r="A457" s="16"/>
      <c r="B457" s="16"/>
      <c r="C457" s="110"/>
      <c r="D457" s="16"/>
      <c r="E457" s="16"/>
      <c r="R457" s="16"/>
      <c r="S457" s="16"/>
      <c r="T457" s="16"/>
      <c r="U457" s="16"/>
      <c r="V457" s="16"/>
      <c r="W457" s="16"/>
    </row>
    <row r="458" spans="1:23" x14ac:dyDescent="0.25">
      <c r="A458" s="16"/>
      <c r="B458" s="16"/>
      <c r="C458" s="110"/>
      <c r="D458" s="16"/>
      <c r="E458" s="16"/>
      <c r="R458" s="16"/>
      <c r="S458" s="16"/>
      <c r="T458" s="16"/>
      <c r="U458" s="16"/>
      <c r="V458" s="16"/>
      <c r="W458" s="16"/>
    </row>
    <row r="459" spans="1:23" x14ac:dyDescent="0.25">
      <c r="A459" s="16"/>
      <c r="B459" s="16"/>
      <c r="C459" s="110"/>
      <c r="D459" s="16"/>
      <c r="E459" s="16"/>
      <c r="R459" s="16"/>
      <c r="S459" s="16"/>
      <c r="T459" s="16"/>
      <c r="U459" s="16"/>
      <c r="V459" s="16"/>
      <c r="W459" s="16"/>
    </row>
    <row r="460" spans="1:23" x14ac:dyDescent="0.25">
      <c r="A460" s="16"/>
      <c r="B460" s="16"/>
      <c r="C460" s="110"/>
      <c r="D460" s="16"/>
      <c r="E460" s="16"/>
      <c r="R460" s="16"/>
      <c r="S460" s="16"/>
      <c r="T460" s="16"/>
      <c r="U460" s="16"/>
      <c r="V460" s="16"/>
      <c r="W460" s="16"/>
    </row>
    <row r="461" spans="1:23" x14ac:dyDescent="0.25">
      <c r="A461" s="16"/>
      <c r="B461" s="16"/>
      <c r="C461" s="110"/>
      <c r="D461" s="16"/>
      <c r="E461" s="16"/>
      <c r="R461" s="16"/>
      <c r="S461" s="16"/>
      <c r="T461" s="16"/>
      <c r="U461" s="16"/>
      <c r="V461" s="16"/>
      <c r="W461" s="16"/>
    </row>
    <row r="462" spans="1:23" x14ac:dyDescent="0.25">
      <c r="A462" s="16"/>
      <c r="B462" s="16"/>
      <c r="C462" s="110"/>
      <c r="D462" s="16"/>
      <c r="E462" s="16"/>
      <c r="R462" s="16"/>
      <c r="S462" s="16"/>
      <c r="T462" s="16"/>
      <c r="U462" s="16"/>
      <c r="V462" s="16"/>
      <c r="W462" s="16"/>
    </row>
    <row r="463" spans="1:23" x14ac:dyDescent="0.25">
      <c r="A463" s="16"/>
      <c r="B463" s="16"/>
      <c r="C463" s="110"/>
      <c r="D463" s="16"/>
      <c r="E463" s="16"/>
      <c r="R463" s="16"/>
      <c r="S463" s="16"/>
      <c r="T463" s="16"/>
      <c r="U463" s="16"/>
      <c r="V463" s="16"/>
      <c r="W463" s="16"/>
    </row>
    <row r="464" spans="1:23" x14ac:dyDescent="0.25">
      <c r="A464" s="16"/>
      <c r="B464" s="16"/>
      <c r="C464" s="110"/>
      <c r="D464" s="16"/>
      <c r="E464" s="16"/>
      <c r="R464" s="16"/>
      <c r="S464" s="16"/>
      <c r="T464" s="16"/>
      <c r="U464" s="16"/>
      <c r="V464" s="16"/>
      <c r="W464" s="16"/>
    </row>
    <row r="465" spans="1:23" x14ac:dyDescent="0.25">
      <c r="A465" s="16"/>
      <c r="B465" s="16"/>
      <c r="C465" s="110"/>
      <c r="D465" s="16"/>
      <c r="E465" s="16"/>
      <c r="R465" s="16"/>
      <c r="S465" s="16"/>
      <c r="T465" s="16"/>
      <c r="U465" s="16"/>
      <c r="V465" s="16"/>
      <c r="W465" s="16"/>
    </row>
    <row r="466" spans="1:23" x14ac:dyDescent="0.25">
      <c r="A466" s="16"/>
      <c r="B466" s="16"/>
      <c r="C466" s="110"/>
      <c r="D466" s="16"/>
      <c r="E466" s="16"/>
      <c r="R466" s="16"/>
      <c r="S466" s="16"/>
      <c r="T466" s="16"/>
      <c r="U466" s="16"/>
      <c r="V466" s="16"/>
      <c r="W466" s="16"/>
    </row>
    <row r="467" spans="1:23" x14ac:dyDescent="0.25">
      <c r="A467" s="16"/>
      <c r="B467" s="16"/>
      <c r="C467" s="110"/>
      <c r="D467" s="16"/>
      <c r="E467" s="16"/>
      <c r="R467" s="16"/>
      <c r="S467" s="16"/>
      <c r="T467" s="16"/>
      <c r="U467" s="16"/>
      <c r="V467" s="16"/>
      <c r="W467" s="16"/>
    </row>
    <row r="468" spans="1:23" x14ac:dyDescent="0.25">
      <c r="A468" s="16"/>
      <c r="B468" s="16"/>
      <c r="C468" s="110"/>
      <c r="D468" s="16"/>
      <c r="E468" s="16"/>
      <c r="R468" s="16"/>
      <c r="S468" s="16"/>
      <c r="T468" s="16"/>
      <c r="U468" s="16"/>
      <c r="V468" s="16"/>
      <c r="W468" s="16"/>
    </row>
    <row r="469" spans="1:23" x14ac:dyDescent="0.25">
      <c r="A469" s="16"/>
      <c r="B469" s="16"/>
      <c r="C469" s="110"/>
      <c r="D469" s="16"/>
      <c r="E469" s="16"/>
      <c r="R469" s="16"/>
      <c r="S469" s="16"/>
      <c r="T469" s="16"/>
      <c r="U469" s="16"/>
      <c r="V469" s="16"/>
      <c r="W469" s="16"/>
    </row>
    <row r="470" spans="1:23" x14ac:dyDescent="0.25">
      <c r="A470" s="16"/>
      <c r="B470" s="16"/>
      <c r="C470" s="110"/>
      <c r="D470" s="16"/>
      <c r="E470" s="16"/>
      <c r="R470" s="16"/>
      <c r="S470" s="16"/>
      <c r="T470" s="16"/>
      <c r="U470" s="16"/>
      <c r="V470" s="16"/>
      <c r="W470" s="16"/>
    </row>
    <row r="471" spans="1:23" x14ac:dyDescent="0.25">
      <c r="A471" s="16"/>
      <c r="B471" s="16"/>
      <c r="C471" s="110"/>
      <c r="D471" s="16"/>
      <c r="E471" s="16"/>
      <c r="R471" s="16"/>
      <c r="S471" s="16"/>
      <c r="T471" s="16"/>
      <c r="U471" s="16"/>
      <c r="V471" s="16"/>
      <c r="W471" s="16"/>
    </row>
    <row r="472" spans="1:23" x14ac:dyDescent="0.25">
      <c r="A472" s="16"/>
      <c r="B472" s="16"/>
      <c r="C472" s="110"/>
      <c r="D472" s="16"/>
      <c r="E472" s="16"/>
      <c r="R472" s="16"/>
      <c r="S472" s="16"/>
      <c r="T472" s="16"/>
      <c r="U472" s="16"/>
      <c r="V472" s="16"/>
      <c r="W472" s="16"/>
    </row>
    <row r="473" spans="1:23" x14ac:dyDescent="0.25">
      <c r="A473" s="16"/>
      <c r="B473" s="16"/>
      <c r="C473" s="110"/>
      <c r="D473" s="16"/>
      <c r="E473" s="16"/>
      <c r="R473" s="16"/>
      <c r="S473" s="16"/>
      <c r="T473" s="16"/>
      <c r="U473" s="16"/>
      <c r="V473" s="16"/>
      <c r="W473" s="16"/>
    </row>
    <row r="474" spans="1:23" x14ac:dyDescent="0.25">
      <c r="A474" s="16"/>
      <c r="B474" s="16"/>
      <c r="C474" s="110"/>
      <c r="D474" s="16"/>
      <c r="E474" s="16"/>
      <c r="R474" s="16"/>
      <c r="S474" s="16"/>
      <c r="T474" s="16"/>
      <c r="U474" s="16"/>
      <c r="V474" s="16"/>
      <c r="W474" s="16"/>
    </row>
    <row r="475" spans="1:23" x14ac:dyDescent="0.25">
      <c r="A475" s="16"/>
      <c r="B475" s="16"/>
      <c r="C475" s="110"/>
      <c r="D475" s="16"/>
      <c r="E475" s="16"/>
      <c r="R475" s="16"/>
      <c r="S475" s="16"/>
      <c r="T475" s="16"/>
      <c r="U475" s="16"/>
      <c r="V475" s="16"/>
      <c r="W475" s="16"/>
    </row>
    <row r="476" spans="1:23" x14ac:dyDescent="0.25">
      <c r="A476" s="16"/>
      <c r="B476" s="16"/>
      <c r="C476" s="110"/>
      <c r="D476" s="16"/>
      <c r="E476" s="16"/>
      <c r="R476" s="16"/>
      <c r="S476" s="16"/>
      <c r="T476" s="16"/>
      <c r="U476" s="16"/>
      <c r="V476" s="16"/>
      <c r="W476" s="16"/>
    </row>
    <row r="477" spans="1:23" x14ac:dyDescent="0.25">
      <c r="A477" s="16"/>
      <c r="B477" s="16"/>
      <c r="C477" s="110"/>
      <c r="D477" s="16"/>
      <c r="E477" s="16"/>
      <c r="R477" s="16"/>
      <c r="S477" s="16"/>
      <c r="T477" s="16"/>
      <c r="U477" s="16"/>
      <c r="V477" s="16"/>
      <c r="W477" s="16"/>
    </row>
    <row r="478" spans="1:23" x14ac:dyDescent="0.25">
      <c r="A478" s="16"/>
      <c r="B478" s="16"/>
      <c r="C478" s="110"/>
      <c r="D478" s="16"/>
      <c r="E478" s="16"/>
      <c r="R478" s="16"/>
      <c r="S478" s="16"/>
      <c r="T478" s="16"/>
      <c r="U478" s="16"/>
      <c r="V478" s="16"/>
      <c r="W478" s="16"/>
    </row>
    <row r="479" spans="1:23" x14ac:dyDescent="0.25">
      <c r="A479" s="16"/>
      <c r="B479" s="16"/>
      <c r="C479" s="110"/>
      <c r="D479" s="16"/>
      <c r="E479" s="16"/>
      <c r="R479" s="16"/>
      <c r="S479" s="16"/>
      <c r="T479" s="16"/>
      <c r="U479" s="16"/>
      <c r="V479" s="16"/>
      <c r="W479" s="16"/>
    </row>
    <row r="480" spans="1:23" x14ac:dyDescent="0.25">
      <c r="A480" s="16"/>
      <c r="B480" s="16"/>
      <c r="C480" s="110"/>
      <c r="D480" s="16"/>
      <c r="E480" s="16"/>
      <c r="R480" s="16"/>
      <c r="S480" s="16"/>
      <c r="T480" s="16"/>
      <c r="U480" s="16"/>
      <c r="V480" s="16"/>
      <c r="W480" s="16"/>
    </row>
    <row r="481" spans="1:23" x14ac:dyDescent="0.25">
      <c r="A481" s="16"/>
      <c r="B481" s="16"/>
      <c r="C481" s="110"/>
      <c r="D481" s="16"/>
      <c r="E481" s="16"/>
      <c r="R481" s="16"/>
      <c r="S481" s="16"/>
      <c r="T481" s="16"/>
      <c r="U481" s="16"/>
      <c r="V481" s="16"/>
      <c r="W481" s="16"/>
    </row>
    <row r="482" spans="1:23" x14ac:dyDescent="0.25">
      <c r="A482" s="16"/>
      <c r="B482" s="16"/>
      <c r="C482" s="110"/>
      <c r="D482" s="16"/>
      <c r="E482" s="16"/>
      <c r="R482" s="16"/>
      <c r="S482" s="16"/>
      <c r="T482" s="16"/>
      <c r="U482" s="16"/>
      <c r="V482" s="16"/>
      <c r="W482" s="16"/>
    </row>
    <row r="483" spans="1:23" x14ac:dyDescent="0.25">
      <c r="A483" s="16"/>
      <c r="B483" s="16"/>
      <c r="C483" s="110"/>
      <c r="D483" s="16"/>
      <c r="E483" s="16"/>
      <c r="R483" s="16"/>
      <c r="S483" s="16"/>
      <c r="T483" s="16"/>
      <c r="U483" s="16"/>
      <c r="V483" s="16"/>
      <c r="W483" s="16"/>
    </row>
    <row r="484" spans="1:23" x14ac:dyDescent="0.25">
      <c r="A484" s="16"/>
      <c r="B484" s="16"/>
      <c r="C484" s="110"/>
      <c r="D484" s="16"/>
      <c r="E484" s="16"/>
      <c r="R484" s="16"/>
      <c r="S484" s="16"/>
      <c r="T484" s="16"/>
      <c r="U484" s="16"/>
      <c r="V484" s="16"/>
      <c r="W484" s="16"/>
    </row>
    <row r="485" spans="1:23" x14ac:dyDescent="0.25">
      <c r="A485" s="16"/>
      <c r="B485" s="16"/>
      <c r="C485" s="110"/>
      <c r="D485" s="16"/>
      <c r="E485" s="16"/>
      <c r="R485" s="16"/>
      <c r="S485" s="16"/>
      <c r="T485" s="16"/>
      <c r="U485" s="16"/>
      <c r="V485" s="16"/>
      <c r="W485" s="16"/>
    </row>
    <row r="486" spans="1:23" x14ac:dyDescent="0.25">
      <c r="A486" s="16"/>
      <c r="B486" s="16"/>
      <c r="C486" s="110"/>
      <c r="D486" s="16"/>
      <c r="E486" s="16"/>
      <c r="R486" s="16"/>
      <c r="S486" s="16"/>
      <c r="T486" s="16"/>
      <c r="U486" s="16"/>
      <c r="V486" s="16"/>
      <c r="W486" s="16"/>
    </row>
    <row r="487" spans="1:23" x14ac:dyDescent="0.25">
      <c r="A487" s="16"/>
      <c r="B487" s="16"/>
      <c r="C487" s="110"/>
      <c r="D487" s="16"/>
      <c r="E487" s="16"/>
      <c r="R487" s="16"/>
      <c r="S487" s="16"/>
      <c r="T487" s="16"/>
      <c r="U487" s="16"/>
      <c r="V487" s="16"/>
      <c r="W487" s="16"/>
    </row>
  </sheetData>
  <mergeCells count="27">
    <mergeCell ref="A11:AA11"/>
    <mergeCell ref="Y1:Z1"/>
    <mergeCell ref="Y6:Z6"/>
    <mergeCell ref="A8:AA8"/>
    <mergeCell ref="A9:AA9"/>
    <mergeCell ref="A10:AA10"/>
    <mergeCell ref="A14:A16"/>
    <mergeCell ref="B14:B16"/>
    <mergeCell ref="C14:C16"/>
    <mergeCell ref="D14:D16"/>
    <mergeCell ref="E14:E16"/>
    <mergeCell ref="R14:V15"/>
    <mergeCell ref="W14:AA15"/>
    <mergeCell ref="F15:H15"/>
    <mergeCell ref="I15:K15"/>
    <mergeCell ref="L15:N15"/>
    <mergeCell ref="O15:Q15"/>
    <mergeCell ref="F14:N14"/>
    <mergeCell ref="C49:AA49"/>
    <mergeCell ref="A57:C57"/>
    <mergeCell ref="W58:Z58"/>
    <mergeCell ref="C18:W18"/>
    <mergeCell ref="C19:AA19"/>
    <mergeCell ref="C31:AA31"/>
    <mergeCell ref="C39:AA39"/>
    <mergeCell ref="C45:AA45"/>
    <mergeCell ref="C47:AA47"/>
  </mergeCells>
  <dataValidations count="1">
    <dataValidation type="list" allowBlank="1" showInputMessage="1" showErrorMessage="1" sqref="I48 L48 L20:L30 I20:I30 F20:F30 F48 L46 L32:L38 I32:I38 F32:F38 F40:F44 I46 L40:L44 I40:I44 F46 O55:O60 F50:F307 I50:I60 L50:L60">
      <formula1>Исполнитель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'C:\Users\Uru2\Desktop\[Приложение 8 АО Арзгиррайгаз  АДО.xlsx]Справочник'!#REF!</xm:f>
          </x14:formula1>
          <xm:sqref>O20:O30 O32:O38 O40:O44 O46 O48 O50:O54</xm:sqref>
        </x14:dataValidation>
        <x14:dataValidation type="list" allowBlank="1" showInputMessage="1" showErrorMessage="1">
          <x14:formula1>
            <xm:f>'C:\Users\Uru2\Desktop\[Приложение 8 АО Арзгиррайгаз  АДО.xlsx]Справочник'!#REF!</xm:f>
          </x14:formula1>
          <xm:sqref>E20:E30 E32:E38 E40:E44 E46 E48 E50:E60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Uru2</dc:creator>
  <cp:lastModifiedBy>Uru2</cp:lastModifiedBy>
  <dcterms:created xsi:type="dcterms:W3CDTF">2020-07-01T10:24:07Z</dcterms:created>
  <dcterms:modified xsi:type="dcterms:W3CDTF">2020-07-01T10:25:37Z</dcterms:modified>
</cp:coreProperties>
</file>